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rent roll template\"/>
    </mc:Choice>
  </mc:AlternateContent>
  <bookViews>
    <workbookView xWindow="0" yWindow="0" windowWidth="19200" windowHeight="8925" activeTab="1"/>
  </bookViews>
  <sheets>
    <sheet name="Instructions" sheetId="2" r:id="rId1"/>
    <sheet name="CSJ RentRoll" sheetId="3" r:id="rId2"/>
    <sheet name="Utility Allowances" sheetId="5" r:id="rId3"/>
    <sheet name="Affordability Requirements" sheetId="4" r:id="rId4"/>
    <sheet name="Vacancy Move In Activity" sheetId="6" r:id="rId5"/>
    <sheet name="Reference Data 1" sheetId="8" r:id="rId6"/>
    <sheet name="Reference Data 2" sheetId="9" r:id="rId7"/>
  </sheets>
  <externalReferences>
    <externalReference r:id="rId8"/>
  </externalReferences>
  <definedNames>
    <definedName name="_Order1" hidden="1">0</definedName>
    <definedName name="_Order2" hidden="1">255</definedName>
    <definedName name="IncomeLimits" localSheetId="1">'Reference Data 1'!$J$15:$K$23</definedName>
    <definedName name="IncomeLimits">#REF!</definedName>
    <definedName name="_xlnm.Print_Area" localSheetId="3">'Affordability Requirements'!$A$1:$T$72</definedName>
    <definedName name="_xlnm.Print_Area" localSheetId="1">'CSJ RentRoll'!$A$1:$AL$299</definedName>
    <definedName name="_xlnm.Print_Area" localSheetId="0">Instructions!$A$1:$D$50</definedName>
    <definedName name="_xlnm.Print_Area" localSheetId="6">'Reference Data 2'!$A$1:$I$71</definedName>
    <definedName name="_xlnm.Print_Titles" localSheetId="1">'CSJ RentRoll'!$A:$G,'CSJ RentRoll'!$1:$7</definedName>
    <definedName name="Print_Titles_MI" localSheetId="1">'CSJ RentRoll'!$1:$7</definedName>
    <definedName name="PropertyName">[1]Sheet1!$H$4</definedName>
    <definedName name="RECERT">#REF!</definedName>
    <definedName name="RENTROLL" localSheetId="1">'CSJ RentRoll'!$A$10:$V$722</definedName>
    <definedName name="RENTROLL">#REF!</definedName>
  </definedNames>
  <calcPr calcId="152511"/>
</workbook>
</file>

<file path=xl/calcChain.xml><?xml version="1.0" encoding="utf-8"?>
<calcChain xmlns="http://schemas.openxmlformats.org/spreadsheetml/2006/main">
  <c r="S723" i="3" l="1"/>
  <c r="N722" i="3"/>
  <c r="N8" i="3" s="1"/>
  <c r="O722" i="3"/>
  <c r="O8" i="3" s="1"/>
  <c r="I28" i="5"/>
  <c r="H28" i="5"/>
  <c r="G28" i="5"/>
  <c r="F28" i="5"/>
  <c r="I27" i="5"/>
  <c r="H27" i="5"/>
  <c r="G27" i="5"/>
  <c r="F27" i="5"/>
  <c r="I26" i="5"/>
  <c r="H26" i="5"/>
  <c r="G26" i="5"/>
  <c r="F26" i="5"/>
  <c r="I25" i="5"/>
  <c r="H25" i="5"/>
  <c r="G25" i="5"/>
  <c r="F25" i="5"/>
  <c r="I24" i="5"/>
  <c r="H24" i="5"/>
  <c r="G24" i="5"/>
  <c r="F24" i="5"/>
  <c r="I23" i="5"/>
  <c r="H23" i="5"/>
  <c r="G23" i="5"/>
  <c r="F23" i="5"/>
  <c r="I22" i="5"/>
  <c r="H22" i="5"/>
  <c r="G22" i="5"/>
  <c r="F22" i="5"/>
  <c r="I21" i="5"/>
  <c r="H21" i="5"/>
  <c r="G21" i="5"/>
  <c r="F21" i="5"/>
  <c r="I20" i="5"/>
  <c r="H20" i="5"/>
  <c r="G20" i="5"/>
  <c r="F20" i="5"/>
  <c r="I19" i="5"/>
  <c r="H19" i="5"/>
  <c r="G19" i="5"/>
  <c r="F19" i="5"/>
  <c r="I18" i="5"/>
  <c r="H18" i="5"/>
  <c r="G18" i="5"/>
  <c r="F18" i="5"/>
  <c r="I17" i="5"/>
  <c r="H17" i="5"/>
  <c r="G17" i="5"/>
  <c r="F17" i="5"/>
  <c r="I16" i="5"/>
  <c r="H16" i="5"/>
  <c r="G16" i="5"/>
  <c r="F16" i="5"/>
  <c r="I15" i="5"/>
  <c r="H15" i="5"/>
  <c r="G15" i="5"/>
  <c r="F15" i="5"/>
  <c r="I14" i="5"/>
  <c r="H14" i="5"/>
  <c r="G14" i="5"/>
  <c r="F14" i="5"/>
  <c r="E14" i="5"/>
  <c r="E15" i="5"/>
  <c r="E16" i="5"/>
  <c r="E17" i="5"/>
  <c r="E18" i="5"/>
  <c r="E19" i="5"/>
  <c r="E20" i="5"/>
  <c r="E21" i="5"/>
  <c r="E22" i="5"/>
  <c r="E23" i="5"/>
  <c r="E24" i="5"/>
  <c r="E25" i="5"/>
  <c r="E26" i="5"/>
  <c r="E27" i="5"/>
  <c r="E28" i="5"/>
  <c r="I13" i="5"/>
  <c r="H13" i="5"/>
  <c r="G13" i="5"/>
  <c r="F13" i="5"/>
  <c r="E13" i="5"/>
  <c r="J28" i="4"/>
  <c r="J27" i="4"/>
  <c r="F2" i="9"/>
  <c r="P5" i="6"/>
  <c r="L5" i="4"/>
  <c r="J16" i="4"/>
  <c r="J17" i="4"/>
  <c r="J18" i="4"/>
  <c r="J19" i="4"/>
  <c r="J20" i="4"/>
  <c r="J21" i="4"/>
  <c r="J22" i="4"/>
  <c r="J30" i="4" s="1"/>
  <c r="J23" i="4"/>
  <c r="J24" i="4"/>
  <c r="J25" i="4"/>
  <c r="J26" i="4"/>
  <c r="J29" i="4"/>
  <c r="T29" i="4"/>
  <c r="D30" i="4"/>
  <c r="E30" i="4"/>
  <c r="J31" i="4" s="1"/>
  <c r="F30" i="4"/>
  <c r="G30" i="4"/>
  <c r="H30" i="4"/>
  <c r="I30" i="4"/>
  <c r="S30" i="4"/>
  <c r="J43" i="4"/>
  <c r="J45" i="4"/>
  <c r="J47" i="4" s="1"/>
  <c r="D46" i="4"/>
  <c r="E46" i="4"/>
  <c r="J46" i="4" s="1"/>
  <c r="F46" i="4"/>
  <c r="G46" i="4"/>
  <c r="H46" i="4"/>
  <c r="I46" i="4"/>
  <c r="S46" i="4"/>
  <c r="S53" i="4"/>
  <c r="S54" i="4"/>
  <c r="J59" i="4"/>
  <c r="J71" i="4" s="1"/>
  <c r="J60" i="4"/>
  <c r="J61" i="4"/>
  <c r="J62" i="4"/>
  <c r="J63" i="4"/>
  <c r="J64" i="4"/>
  <c r="J65" i="4"/>
  <c r="J66" i="4"/>
  <c r="J67" i="4"/>
  <c r="J68" i="4"/>
  <c r="J69" i="4"/>
  <c r="J70" i="4"/>
  <c r="T70" i="4"/>
  <c r="D71" i="4"/>
  <c r="E71" i="4"/>
  <c r="J72" i="4" s="1"/>
  <c r="F71" i="4"/>
  <c r="G71" i="4"/>
  <c r="H71" i="4"/>
  <c r="I71" i="4"/>
  <c r="S71" i="4"/>
  <c r="D7" i="5"/>
  <c r="N7" i="5"/>
  <c r="I30" i="5"/>
  <c r="X18" i="3"/>
  <c r="E30" i="5"/>
  <c r="X11" i="3"/>
  <c r="F30" i="5"/>
  <c r="X14" i="3"/>
  <c r="G30" i="5"/>
  <c r="Q34" i="5"/>
  <c r="X16" i="3"/>
  <c r="H30" i="5"/>
  <c r="X17" i="3"/>
  <c r="O30" i="5"/>
  <c r="O34" i="5" s="1"/>
  <c r="P30" i="5"/>
  <c r="P34" i="5" s="1"/>
  <c r="Q30" i="5"/>
  <c r="R30" i="5"/>
  <c r="R34" i="5" s="1"/>
  <c r="S30" i="5"/>
  <c r="S34" i="5" s="1"/>
  <c r="R8" i="3"/>
  <c r="V8" i="3"/>
  <c r="Y8" i="3"/>
  <c r="A9" i="3"/>
  <c r="E9" i="3"/>
  <c r="F9" i="3"/>
  <c r="G9" i="3"/>
  <c r="K9" i="3"/>
  <c r="L9" i="3"/>
  <c r="Q9" i="3"/>
  <c r="R9" i="3"/>
  <c r="S9" i="3"/>
  <c r="U9" i="3"/>
  <c r="V9" i="3"/>
  <c r="W9" i="3"/>
  <c r="Y9" i="3"/>
  <c r="Z9" i="3"/>
  <c r="AA9" i="3"/>
  <c r="AH9" i="3"/>
  <c r="AI9" i="3"/>
  <c r="AJ9" i="3"/>
  <c r="AK9" i="3"/>
  <c r="AL9" i="3"/>
  <c r="AM9" i="3"/>
  <c r="AN9" i="3"/>
  <c r="W10" i="3"/>
  <c r="X10" i="3"/>
  <c r="Y10" i="3"/>
  <c r="Z10" i="3"/>
  <c r="AA10" i="3"/>
  <c r="AH10" i="3"/>
  <c r="AI10" i="3" s="1"/>
  <c r="AJ10" i="3"/>
  <c r="AK10" i="3"/>
  <c r="AL10" i="3"/>
  <c r="AM10" i="3"/>
  <c r="AN10" i="3"/>
  <c r="W11" i="3"/>
  <c r="Y11" i="3"/>
  <c r="AE11" i="3" s="1"/>
  <c r="Z11" i="3"/>
  <c r="AA11" i="3"/>
  <c r="AH11" i="3"/>
  <c r="AI11" i="3" s="1"/>
  <c r="AJ11" i="3"/>
  <c r="AK11" i="3"/>
  <c r="AL11" i="3"/>
  <c r="AM11" i="3"/>
  <c r="AN11" i="3"/>
  <c r="W12" i="3"/>
  <c r="X12" i="3"/>
  <c r="Y12" i="3"/>
  <c r="AE12" i="3"/>
  <c r="Z12" i="3"/>
  <c r="AA12" i="3"/>
  <c r="AF12" i="3" s="1"/>
  <c r="AG12" i="3" s="1"/>
  <c r="AH12" i="3"/>
  <c r="AI12" i="3"/>
  <c r="AJ12" i="3"/>
  <c r="AK12" i="3"/>
  <c r="AL12" i="3" s="1"/>
  <c r="AM12" i="3"/>
  <c r="AN12" i="3"/>
  <c r="W13" i="3"/>
  <c r="X13" i="3"/>
  <c r="Y13" i="3"/>
  <c r="AB13" i="3" s="1"/>
  <c r="AC13" i="3" s="1"/>
  <c r="AD13" i="3" s="1"/>
  <c r="Z13" i="3"/>
  <c r="AA13" i="3"/>
  <c r="AH13" i="3"/>
  <c r="AI13" i="3" s="1"/>
  <c r="AJ13" i="3"/>
  <c r="AK13" i="3"/>
  <c r="AL13" i="3"/>
  <c r="AM13" i="3"/>
  <c r="AN13" i="3"/>
  <c r="W14" i="3"/>
  <c r="Y14" i="3"/>
  <c r="AE14" i="3" s="1"/>
  <c r="Z14" i="3"/>
  <c r="AA14" i="3"/>
  <c r="AK14" i="3" s="1"/>
  <c r="AL14" i="3" s="1"/>
  <c r="AH14" i="3"/>
  <c r="AI14" i="3" s="1"/>
  <c r="AJ14" i="3"/>
  <c r="AM14" i="3"/>
  <c r="AN14" i="3"/>
  <c r="W15" i="3"/>
  <c r="X15" i="3"/>
  <c r="Y15" i="3"/>
  <c r="AB15" i="3"/>
  <c r="Z15" i="3"/>
  <c r="AA15" i="3"/>
  <c r="AH15" i="3"/>
  <c r="AI15" i="3"/>
  <c r="AJ15" i="3"/>
  <c r="AM15" i="3"/>
  <c r="AN15" i="3"/>
  <c r="W16" i="3"/>
  <c r="Y16" i="3"/>
  <c r="AB16" i="3"/>
  <c r="Z16" i="3"/>
  <c r="AA16" i="3"/>
  <c r="AC16" i="3" s="1"/>
  <c r="AD16" i="3" s="1"/>
  <c r="AH16" i="3"/>
  <c r="AI16" i="3"/>
  <c r="AJ16" i="3"/>
  <c r="AK16" i="3"/>
  <c r="AL16" i="3" s="1"/>
  <c r="AM16" i="3"/>
  <c r="AN16" i="3"/>
  <c r="W17" i="3"/>
  <c r="Y17" i="3"/>
  <c r="AB17" i="3"/>
  <c r="Z17" i="3"/>
  <c r="AA17" i="3"/>
  <c r="AC17" i="3" s="1"/>
  <c r="AD17" i="3" s="1"/>
  <c r="AH17" i="3"/>
  <c r="AI17" i="3"/>
  <c r="AJ17" i="3"/>
  <c r="AK17" i="3"/>
  <c r="AL17" i="3" s="1"/>
  <c r="AM17" i="3"/>
  <c r="AN17" i="3"/>
  <c r="W18" i="3"/>
  <c r="Y18" i="3"/>
  <c r="AB18" i="3"/>
  <c r="Z18" i="3"/>
  <c r="AA18" i="3"/>
  <c r="AC18" i="3" s="1"/>
  <c r="AD18" i="3" s="1"/>
  <c r="AH18" i="3"/>
  <c r="AI18" i="3"/>
  <c r="AJ18" i="3"/>
  <c r="AM18" i="3"/>
  <c r="AN18" i="3"/>
  <c r="W19" i="3"/>
  <c r="X19" i="3"/>
  <c r="Y19" i="3"/>
  <c r="AB19" i="3" s="1"/>
  <c r="Z19" i="3"/>
  <c r="AA19" i="3"/>
  <c r="AE19" i="3"/>
  <c r="AH19" i="3"/>
  <c r="AI19" i="3"/>
  <c r="AJ19" i="3"/>
  <c r="AM19" i="3"/>
  <c r="AN19" i="3"/>
  <c r="W20" i="3"/>
  <c r="X20" i="3"/>
  <c r="Y20" i="3"/>
  <c r="AB20" i="3" s="1"/>
  <c r="AC20" i="3" s="1"/>
  <c r="AD20" i="3" s="1"/>
  <c r="Z20" i="3"/>
  <c r="AA20" i="3"/>
  <c r="AF20" i="3" s="1"/>
  <c r="AG20" i="3" s="1"/>
  <c r="AE20" i="3"/>
  <c r="AH20" i="3"/>
  <c r="AI20" i="3"/>
  <c r="AJ20" i="3"/>
  <c r="AK20" i="3"/>
  <c r="AL20" i="3" s="1"/>
  <c r="AM20" i="3"/>
  <c r="AN20" i="3"/>
  <c r="W21" i="3"/>
  <c r="X21" i="3"/>
  <c r="Y21" i="3"/>
  <c r="AB21" i="3" s="1"/>
  <c r="AC21" i="3" s="1"/>
  <c r="AD21" i="3" s="1"/>
  <c r="Z21" i="3"/>
  <c r="AA21" i="3"/>
  <c r="AH21" i="3"/>
  <c r="AI21" i="3"/>
  <c r="AJ21" i="3"/>
  <c r="AK21" i="3"/>
  <c r="AL21" i="3" s="1"/>
  <c r="AM21" i="3"/>
  <c r="AN21" i="3"/>
  <c r="W22" i="3"/>
  <c r="X22" i="3"/>
  <c r="Y22" i="3"/>
  <c r="AB22" i="3" s="1"/>
  <c r="AC22" i="3" s="1"/>
  <c r="AD22" i="3" s="1"/>
  <c r="Z22" i="3"/>
  <c r="AA22" i="3"/>
  <c r="AK22" i="3"/>
  <c r="AL22" i="3" s="1"/>
  <c r="AE22" i="3"/>
  <c r="AH22" i="3"/>
  <c r="AI22" i="3"/>
  <c r="AJ22" i="3"/>
  <c r="AM22" i="3"/>
  <c r="AN22" i="3"/>
  <c r="W23" i="3"/>
  <c r="X23" i="3"/>
  <c r="Y23" i="3"/>
  <c r="AB23" i="3" s="1"/>
  <c r="Z23" i="3"/>
  <c r="AA23" i="3"/>
  <c r="AE23" i="3"/>
  <c r="AH23" i="3"/>
  <c r="AI23" i="3"/>
  <c r="AJ23" i="3"/>
  <c r="AM23" i="3"/>
  <c r="AN23" i="3"/>
  <c r="W24" i="3"/>
  <c r="X24" i="3"/>
  <c r="Y24" i="3"/>
  <c r="AB24" i="3" s="1"/>
  <c r="AC24" i="3" s="1"/>
  <c r="AD24" i="3" s="1"/>
  <c r="Z24" i="3"/>
  <c r="AA24" i="3"/>
  <c r="AF24" i="3" s="1"/>
  <c r="AG24" i="3" s="1"/>
  <c r="AE24" i="3"/>
  <c r="AH24" i="3"/>
  <c r="AI24" i="3"/>
  <c r="AJ24" i="3"/>
  <c r="AK24" i="3"/>
  <c r="AL24" i="3" s="1"/>
  <c r="AM24" i="3"/>
  <c r="AN24" i="3"/>
  <c r="W25" i="3"/>
  <c r="X25" i="3"/>
  <c r="Y25" i="3"/>
  <c r="AB25" i="3" s="1"/>
  <c r="AC25" i="3" s="1"/>
  <c r="AD25" i="3" s="1"/>
  <c r="Z25" i="3"/>
  <c r="AA25" i="3"/>
  <c r="AH25" i="3"/>
  <c r="AI25" i="3" s="1"/>
  <c r="AJ25" i="3"/>
  <c r="AK25" i="3"/>
  <c r="AL25" i="3"/>
  <c r="AM25" i="3"/>
  <c r="AN25" i="3"/>
  <c r="W26" i="3"/>
  <c r="X26" i="3"/>
  <c r="Y26" i="3"/>
  <c r="AB26" i="3"/>
  <c r="Z26" i="3"/>
  <c r="AA26" i="3"/>
  <c r="AC26" i="3" s="1"/>
  <c r="AD26" i="3" s="1"/>
  <c r="AE26" i="3"/>
  <c r="AH26" i="3"/>
  <c r="AI26" i="3" s="1"/>
  <c r="AJ26" i="3"/>
  <c r="AM26" i="3"/>
  <c r="AN26" i="3"/>
  <c r="W27" i="3"/>
  <c r="X27" i="3"/>
  <c r="Y27" i="3"/>
  <c r="AB27" i="3"/>
  <c r="Z27" i="3"/>
  <c r="AA27" i="3"/>
  <c r="AE27" i="3"/>
  <c r="AH27" i="3"/>
  <c r="AI27" i="3" s="1"/>
  <c r="AJ27" i="3"/>
  <c r="AM27" i="3"/>
  <c r="AN27" i="3"/>
  <c r="W28" i="3"/>
  <c r="X28" i="3"/>
  <c r="Y28" i="3"/>
  <c r="AE28" i="3" s="1"/>
  <c r="AB28" i="3"/>
  <c r="Z28" i="3"/>
  <c r="AA28" i="3"/>
  <c r="AK28" i="3" s="1"/>
  <c r="AL28" i="3" s="1"/>
  <c r="AH28" i="3"/>
  <c r="AI28" i="3" s="1"/>
  <c r="AJ28" i="3"/>
  <c r="AM28" i="3"/>
  <c r="AN28" i="3"/>
  <c r="W29" i="3"/>
  <c r="X29" i="3"/>
  <c r="Y29" i="3"/>
  <c r="AB29" i="3"/>
  <c r="Z29" i="3"/>
  <c r="AA29" i="3"/>
  <c r="AC29" i="3" s="1"/>
  <c r="AD29" i="3" s="1"/>
  <c r="AH29" i="3"/>
  <c r="AI29" i="3"/>
  <c r="AJ29" i="3"/>
  <c r="AK29" i="3"/>
  <c r="AL29" i="3" s="1"/>
  <c r="AM29" i="3"/>
  <c r="AN29" i="3"/>
  <c r="W30" i="3"/>
  <c r="X30" i="3"/>
  <c r="Y30" i="3"/>
  <c r="AB30" i="3" s="1"/>
  <c r="AC30" i="3" s="1"/>
  <c r="AD30" i="3" s="1"/>
  <c r="Z30" i="3"/>
  <c r="AA30" i="3"/>
  <c r="AK30" i="3"/>
  <c r="AL30" i="3" s="1"/>
  <c r="AE30" i="3"/>
  <c r="AH30" i="3"/>
  <c r="AI30" i="3"/>
  <c r="AJ30" i="3"/>
  <c r="AM30" i="3"/>
  <c r="AN30" i="3"/>
  <c r="W31" i="3"/>
  <c r="X31" i="3"/>
  <c r="Y31" i="3"/>
  <c r="AB31" i="3" s="1"/>
  <c r="Z31" i="3"/>
  <c r="AA31" i="3"/>
  <c r="AE31" i="3"/>
  <c r="AH31" i="3"/>
  <c r="AI31" i="3"/>
  <c r="AJ31" i="3"/>
  <c r="AM31" i="3"/>
  <c r="AN31" i="3"/>
  <c r="W32" i="3"/>
  <c r="X32" i="3"/>
  <c r="Y32" i="3"/>
  <c r="AB32" i="3" s="1"/>
  <c r="AC32" i="3" s="1"/>
  <c r="AD32" i="3" s="1"/>
  <c r="Z32" i="3"/>
  <c r="AA32" i="3"/>
  <c r="AH32" i="3"/>
  <c r="AI32" i="3"/>
  <c r="AJ32" i="3"/>
  <c r="AK32" i="3"/>
  <c r="AL32" i="3" s="1"/>
  <c r="AM32" i="3"/>
  <c r="AN32" i="3"/>
  <c r="W33" i="3"/>
  <c r="X33" i="3"/>
  <c r="Y33" i="3"/>
  <c r="Z33" i="3"/>
  <c r="AA33" i="3"/>
  <c r="AH33" i="3"/>
  <c r="AI33" i="3"/>
  <c r="AJ33" i="3"/>
  <c r="AK33" i="3"/>
  <c r="AL33" i="3" s="1"/>
  <c r="AM33" i="3"/>
  <c r="AN33" i="3"/>
  <c r="W34" i="3"/>
  <c r="X34" i="3"/>
  <c r="Y34" i="3"/>
  <c r="AB34" i="3" s="1"/>
  <c r="AC34" i="3" s="1"/>
  <c r="AD34" i="3" s="1"/>
  <c r="Z34" i="3"/>
  <c r="AA34" i="3"/>
  <c r="AK34" i="3"/>
  <c r="AL34" i="3" s="1"/>
  <c r="AE34" i="3"/>
  <c r="AH34" i="3"/>
  <c r="AI34" i="3"/>
  <c r="AJ34" i="3"/>
  <c r="AM34" i="3"/>
  <c r="AN34" i="3"/>
  <c r="W35" i="3"/>
  <c r="X35" i="3"/>
  <c r="Y35" i="3"/>
  <c r="AB35" i="3" s="1"/>
  <c r="Z35" i="3"/>
  <c r="AA35" i="3"/>
  <c r="AE35" i="3"/>
  <c r="AH35" i="3"/>
  <c r="AI35" i="3"/>
  <c r="AJ35" i="3"/>
  <c r="AM35" i="3"/>
  <c r="AN35" i="3"/>
  <c r="W36" i="3"/>
  <c r="X36" i="3"/>
  <c r="Y36" i="3"/>
  <c r="AB36" i="3" s="1"/>
  <c r="Z36" i="3"/>
  <c r="AA36" i="3"/>
  <c r="AE36" i="3"/>
  <c r="AF36" i="3" s="1"/>
  <c r="AG36" i="3" s="1"/>
  <c r="AH36" i="3"/>
  <c r="AI36" i="3"/>
  <c r="AJ36" i="3"/>
  <c r="AK36" i="3"/>
  <c r="AL36" i="3" s="1"/>
  <c r="AM36" i="3"/>
  <c r="AN36" i="3"/>
  <c r="W37" i="3"/>
  <c r="X37" i="3"/>
  <c r="Y37" i="3"/>
  <c r="AB37" i="3" s="1"/>
  <c r="AC37" i="3" s="1"/>
  <c r="AD37" i="3" s="1"/>
  <c r="Z37" i="3"/>
  <c r="AA37" i="3"/>
  <c r="AF37" i="3" s="1"/>
  <c r="AG37" i="3" s="1"/>
  <c r="AE37" i="3"/>
  <c r="AH37" i="3"/>
  <c r="AI37" i="3"/>
  <c r="AJ37" i="3"/>
  <c r="AK37" i="3"/>
  <c r="AL37" i="3" s="1"/>
  <c r="AM37" i="3"/>
  <c r="AN37" i="3"/>
  <c r="W38" i="3"/>
  <c r="X38" i="3"/>
  <c r="Y38" i="3"/>
  <c r="AB38" i="3" s="1"/>
  <c r="AC38" i="3" s="1"/>
  <c r="AD38" i="3" s="1"/>
  <c r="Z38" i="3"/>
  <c r="AA38" i="3"/>
  <c r="AK38" i="3"/>
  <c r="AL38" i="3" s="1"/>
  <c r="AE38" i="3"/>
  <c r="AH38" i="3"/>
  <c r="AI38" i="3"/>
  <c r="AJ38" i="3"/>
  <c r="AM38" i="3"/>
  <c r="AN38" i="3"/>
  <c r="W39" i="3"/>
  <c r="X39" i="3"/>
  <c r="Y39" i="3"/>
  <c r="AB39" i="3" s="1"/>
  <c r="Z39" i="3"/>
  <c r="AA39" i="3"/>
  <c r="AE39" i="3"/>
  <c r="AH39" i="3"/>
  <c r="AI39" i="3"/>
  <c r="AJ39" i="3"/>
  <c r="AM39" i="3"/>
  <c r="AN39" i="3"/>
  <c r="W40" i="3"/>
  <c r="X40" i="3"/>
  <c r="Y40" i="3"/>
  <c r="AB40" i="3" s="1"/>
  <c r="Z40" i="3"/>
  <c r="AA40" i="3"/>
  <c r="AF40" i="3" s="1"/>
  <c r="AG40" i="3" s="1"/>
  <c r="AE40" i="3"/>
  <c r="AH40" i="3"/>
  <c r="AI40" i="3"/>
  <c r="AJ40" i="3"/>
  <c r="AK40" i="3"/>
  <c r="AL40" i="3" s="1"/>
  <c r="AM40" i="3"/>
  <c r="AN40" i="3"/>
  <c r="W41" i="3"/>
  <c r="X41" i="3"/>
  <c r="Y41" i="3"/>
  <c r="AB41" i="3" s="1"/>
  <c r="AC41" i="3" s="1"/>
  <c r="AD41" i="3" s="1"/>
  <c r="Z41" i="3"/>
  <c r="AA41" i="3"/>
  <c r="AH41" i="3"/>
  <c r="AI41" i="3" s="1"/>
  <c r="AJ41" i="3"/>
  <c r="AK41" i="3"/>
  <c r="AL41" i="3"/>
  <c r="AM41" i="3"/>
  <c r="AN41" i="3"/>
  <c r="W42" i="3"/>
  <c r="X42" i="3"/>
  <c r="Y42" i="3"/>
  <c r="AB42" i="3"/>
  <c r="Z42" i="3"/>
  <c r="AA42" i="3"/>
  <c r="AC42" i="3" s="1"/>
  <c r="AD42" i="3" s="1"/>
  <c r="AE42" i="3"/>
  <c r="AH42" i="3"/>
  <c r="AI42" i="3" s="1"/>
  <c r="AJ42" i="3"/>
  <c r="AM42" i="3"/>
  <c r="AN42" i="3"/>
  <c r="W43" i="3"/>
  <c r="X43" i="3"/>
  <c r="Y43" i="3"/>
  <c r="AB43" i="3"/>
  <c r="Z43" i="3"/>
  <c r="AA43" i="3"/>
  <c r="AE43" i="3"/>
  <c r="AH43" i="3"/>
  <c r="AI43" i="3" s="1"/>
  <c r="AJ43" i="3"/>
  <c r="AM43" i="3"/>
  <c r="AN43" i="3"/>
  <c r="W44" i="3"/>
  <c r="X44" i="3"/>
  <c r="Y44" i="3"/>
  <c r="AE44" i="3" s="1"/>
  <c r="AB44" i="3"/>
  <c r="Z44" i="3"/>
  <c r="AA44" i="3"/>
  <c r="AK44" i="3" s="1"/>
  <c r="AL44" i="3" s="1"/>
  <c r="AH44" i="3"/>
  <c r="AI44" i="3" s="1"/>
  <c r="AJ44" i="3"/>
  <c r="AM44" i="3"/>
  <c r="AN44" i="3"/>
  <c r="W45" i="3"/>
  <c r="X45" i="3"/>
  <c r="Y45" i="3"/>
  <c r="AB45" i="3"/>
  <c r="AD45" i="3"/>
  <c r="Z45" i="3"/>
  <c r="AA45" i="3"/>
  <c r="AC45" i="3" s="1"/>
  <c r="AE45" i="3"/>
  <c r="AH45" i="3"/>
  <c r="AI45" i="3" s="1"/>
  <c r="AJ45" i="3"/>
  <c r="AM45" i="3"/>
  <c r="AN45" i="3"/>
  <c r="W46" i="3"/>
  <c r="X46" i="3"/>
  <c r="Y46" i="3"/>
  <c r="AB46" i="3"/>
  <c r="Z46" i="3"/>
  <c r="AA46" i="3"/>
  <c r="AE46" i="3"/>
  <c r="AH46" i="3"/>
  <c r="AI46" i="3" s="1"/>
  <c r="AJ46" i="3"/>
  <c r="AM46" i="3"/>
  <c r="AN46" i="3"/>
  <c r="W47" i="3"/>
  <c r="X47" i="3"/>
  <c r="Y47" i="3"/>
  <c r="AB47" i="3"/>
  <c r="Z47" i="3"/>
  <c r="AA47" i="3"/>
  <c r="AE47" i="3"/>
  <c r="AF47" i="3"/>
  <c r="AG47" i="3" s="1"/>
  <c r="AH47" i="3"/>
  <c r="AI47" i="3" s="1"/>
  <c r="AJ47" i="3"/>
  <c r="AM47" i="3"/>
  <c r="AN47" i="3"/>
  <c r="W48" i="3"/>
  <c r="X48" i="3"/>
  <c r="Y48" i="3"/>
  <c r="AB48" i="3" s="1"/>
  <c r="Z48" i="3"/>
  <c r="AA48" i="3"/>
  <c r="AH48" i="3"/>
  <c r="AI48" i="3"/>
  <c r="AJ48" i="3"/>
  <c r="AK48" i="3"/>
  <c r="AL48" i="3" s="1"/>
  <c r="AM48" i="3"/>
  <c r="AN48" i="3"/>
  <c r="W49" i="3"/>
  <c r="X49" i="3"/>
  <c r="Y49" i="3"/>
  <c r="AB49" i="3" s="1"/>
  <c r="AC49" i="3"/>
  <c r="AD49" i="3" s="1"/>
  <c r="Z49" i="3"/>
  <c r="AA49" i="3"/>
  <c r="AK49" i="3" s="1"/>
  <c r="AL49" i="3" s="1"/>
  <c r="AE49" i="3"/>
  <c r="AH49" i="3"/>
  <c r="AI49" i="3" s="1"/>
  <c r="AJ49" i="3"/>
  <c r="AM49" i="3"/>
  <c r="AN49" i="3"/>
  <c r="W50" i="3"/>
  <c r="X50" i="3"/>
  <c r="Y50" i="3"/>
  <c r="AB50" i="3"/>
  <c r="Z50" i="3"/>
  <c r="AA50" i="3"/>
  <c r="AE50" i="3"/>
  <c r="AH50" i="3"/>
  <c r="AI50" i="3" s="1"/>
  <c r="AJ50" i="3"/>
  <c r="AM50" i="3"/>
  <c r="AN50" i="3"/>
  <c r="W51" i="3"/>
  <c r="X51" i="3"/>
  <c r="Y51" i="3"/>
  <c r="AB51" i="3"/>
  <c r="Z51" i="3"/>
  <c r="AA51" i="3"/>
  <c r="AE51" i="3"/>
  <c r="AH51" i="3"/>
  <c r="AI51" i="3"/>
  <c r="AJ51" i="3"/>
  <c r="AM51" i="3"/>
  <c r="AN51" i="3"/>
  <c r="W52" i="3"/>
  <c r="X52" i="3"/>
  <c r="Y52" i="3"/>
  <c r="Z52" i="3"/>
  <c r="AA52" i="3"/>
  <c r="AH52" i="3"/>
  <c r="AI52" i="3"/>
  <c r="AJ52" i="3"/>
  <c r="AK52" i="3"/>
  <c r="AL52" i="3" s="1"/>
  <c r="AM52" i="3"/>
  <c r="AN52" i="3"/>
  <c r="W53" i="3"/>
  <c r="X53" i="3"/>
  <c r="Y53" i="3"/>
  <c r="Z53" i="3"/>
  <c r="AA53" i="3"/>
  <c r="AK53" i="3"/>
  <c r="AL53" i="3" s="1"/>
  <c r="AH53" i="3"/>
  <c r="AI53" i="3"/>
  <c r="AJ53" i="3"/>
  <c r="AM53" i="3"/>
  <c r="AN53" i="3"/>
  <c r="W54" i="3"/>
  <c r="X54" i="3"/>
  <c r="Y54" i="3"/>
  <c r="AB54" i="3" s="1"/>
  <c r="Z54" i="3"/>
  <c r="AA54" i="3"/>
  <c r="AE54" i="3"/>
  <c r="AH54" i="3"/>
  <c r="AI54" i="3"/>
  <c r="AJ54" i="3"/>
  <c r="AM54" i="3"/>
  <c r="AN54" i="3"/>
  <c r="W55" i="3"/>
  <c r="X55" i="3"/>
  <c r="Y55" i="3"/>
  <c r="AB55" i="3" s="1"/>
  <c r="Z55" i="3"/>
  <c r="AA55" i="3"/>
  <c r="AE55" i="3"/>
  <c r="AH55" i="3"/>
  <c r="AI55" i="3" s="1"/>
  <c r="AJ55" i="3"/>
  <c r="AK55" i="3"/>
  <c r="AL55" i="3" s="1"/>
  <c r="AM55" i="3"/>
  <c r="AN55" i="3"/>
  <c r="W56" i="3"/>
  <c r="X56" i="3"/>
  <c r="Y56" i="3"/>
  <c r="AB56" i="3" s="1"/>
  <c r="AC56" i="3"/>
  <c r="AD56" i="3" s="1"/>
  <c r="Z56" i="3"/>
  <c r="AA56" i="3"/>
  <c r="AH56" i="3"/>
  <c r="AI56" i="3" s="1"/>
  <c r="AJ56" i="3"/>
  <c r="AK56" i="3"/>
  <c r="AL56" i="3"/>
  <c r="AM56" i="3"/>
  <c r="AN56" i="3"/>
  <c r="W57" i="3"/>
  <c r="X57" i="3"/>
  <c r="Y57" i="3"/>
  <c r="Z57" i="3"/>
  <c r="AA57" i="3"/>
  <c r="AH57" i="3"/>
  <c r="AI57" i="3" s="1"/>
  <c r="AJ57" i="3"/>
  <c r="AM57" i="3"/>
  <c r="AN57" i="3"/>
  <c r="W58" i="3"/>
  <c r="X58" i="3"/>
  <c r="Y58" i="3"/>
  <c r="AB58" i="3" s="1"/>
  <c r="Z58" i="3"/>
  <c r="AA58" i="3"/>
  <c r="AE58" i="3"/>
  <c r="AH58" i="3"/>
  <c r="AI58" i="3" s="1"/>
  <c r="AJ58" i="3"/>
  <c r="AM58" i="3"/>
  <c r="AN58" i="3"/>
  <c r="W59" i="3"/>
  <c r="X59" i="3"/>
  <c r="Y59" i="3"/>
  <c r="Z59" i="3"/>
  <c r="AA59" i="3"/>
  <c r="AH59" i="3"/>
  <c r="AI59" i="3" s="1"/>
  <c r="AJ59" i="3"/>
  <c r="AM59" i="3"/>
  <c r="AN59" i="3"/>
  <c r="W60" i="3"/>
  <c r="X60" i="3"/>
  <c r="Y60" i="3"/>
  <c r="Z60" i="3"/>
  <c r="AA60" i="3"/>
  <c r="AH60" i="3"/>
  <c r="AI60" i="3" s="1"/>
  <c r="AJ60" i="3"/>
  <c r="AK60" i="3"/>
  <c r="AL60" i="3" s="1"/>
  <c r="AM60" i="3"/>
  <c r="AN60" i="3"/>
  <c r="W61" i="3"/>
  <c r="X61" i="3"/>
  <c r="Y61" i="3"/>
  <c r="AB61" i="3"/>
  <c r="Z61" i="3"/>
  <c r="AA61" i="3"/>
  <c r="AE61" i="3"/>
  <c r="AH61" i="3"/>
  <c r="AI61" i="3"/>
  <c r="AJ61" i="3"/>
  <c r="AM61" i="3"/>
  <c r="AN61" i="3"/>
  <c r="W62" i="3"/>
  <c r="X62" i="3"/>
  <c r="Y62" i="3"/>
  <c r="AB62" i="3"/>
  <c r="Z62" i="3"/>
  <c r="AA62" i="3"/>
  <c r="AE62" i="3"/>
  <c r="AH62" i="3"/>
  <c r="AI62" i="3"/>
  <c r="AJ62" i="3"/>
  <c r="AM62" i="3"/>
  <c r="AN62" i="3"/>
  <c r="W63" i="3"/>
  <c r="X63" i="3"/>
  <c r="Y63" i="3"/>
  <c r="AB63" i="3"/>
  <c r="AC63" i="3"/>
  <c r="AD63" i="3" s="1"/>
  <c r="Z63" i="3"/>
  <c r="AA63" i="3"/>
  <c r="AE63" i="3"/>
  <c r="AH63" i="3"/>
  <c r="AI63" i="3"/>
  <c r="AJ63" i="3"/>
  <c r="AM63" i="3"/>
  <c r="AN63" i="3"/>
  <c r="W64" i="3"/>
  <c r="X64" i="3"/>
  <c r="Y64" i="3"/>
  <c r="AE64" i="3" s="1"/>
  <c r="AB64" i="3"/>
  <c r="Z64" i="3"/>
  <c r="AA64" i="3"/>
  <c r="AF64" i="3"/>
  <c r="AG64" i="3" s="1"/>
  <c r="AH64" i="3"/>
  <c r="AI64" i="3" s="1"/>
  <c r="AJ64" i="3"/>
  <c r="AK64" i="3"/>
  <c r="AL64" i="3" s="1"/>
  <c r="AM64" i="3"/>
  <c r="AN64" i="3"/>
  <c r="W65" i="3"/>
  <c r="X65" i="3"/>
  <c r="Y65" i="3"/>
  <c r="AB65" i="3"/>
  <c r="AC65" i="3"/>
  <c r="AD65" i="3" s="1"/>
  <c r="Z65" i="3"/>
  <c r="AA65" i="3"/>
  <c r="AK65" i="3"/>
  <c r="AL65" i="3" s="1"/>
  <c r="AE65" i="3"/>
  <c r="AH65" i="3"/>
  <c r="AI65" i="3"/>
  <c r="AJ65" i="3"/>
  <c r="AM65" i="3"/>
  <c r="AN65" i="3"/>
  <c r="W66" i="3"/>
  <c r="X66" i="3"/>
  <c r="Y66" i="3"/>
  <c r="AB66" i="3"/>
  <c r="Z66" i="3"/>
  <c r="AA66" i="3"/>
  <c r="AE66" i="3"/>
  <c r="AH66" i="3"/>
  <c r="AI66" i="3"/>
  <c r="AJ66" i="3"/>
  <c r="AM66" i="3"/>
  <c r="AN66" i="3"/>
  <c r="W67" i="3"/>
  <c r="X67" i="3"/>
  <c r="Y67" i="3"/>
  <c r="AB67" i="3"/>
  <c r="AC67" i="3"/>
  <c r="AD67" i="3" s="1"/>
  <c r="Z67" i="3"/>
  <c r="AA67" i="3"/>
  <c r="AK67" i="3" s="1"/>
  <c r="AE67" i="3"/>
  <c r="AF67" i="3" s="1"/>
  <c r="AG67" i="3" s="1"/>
  <c r="AH67" i="3"/>
  <c r="AI67" i="3" s="1"/>
  <c r="AJ67" i="3"/>
  <c r="AL67" i="3"/>
  <c r="AM67" i="3"/>
  <c r="AN67" i="3"/>
  <c r="W68" i="3"/>
  <c r="X68" i="3"/>
  <c r="Y68" i="3"/>
  <c r="AB68" i="3" s="1"/>
  <c r="Z68" i="3"/>
  <c r="AA68" i="3"/>
  <c r="AH68" i="3"/>
  <c r="AI68" i="3"/>
  <c r="AJ68" i="3"/>
  <c r="AK68" i="3"/>
  <c r="AL68" i="3" s="1"/>
  <c r="AM68" i="3"/>
  <c r="AN68" i="3"/>
  <c r="W69" i="3"/>
  <c r="X69" i="3"/>
  <c r="Y69" i="3"/>
  <c r="AB69" i="3"/>
  <c r="AC69" i="3"/>
  <c r="AD69" i="3" s="1"/>
  <c r="Z69" i="3"/>
  <c r="AA69" i="3"/>
  <c r="AK69" i="3"/>
  <c r="AL69" i="3" s="1"/>
  <c r="AE69" i="3"/>
  <c r="AH69" i="3"/>
  <c r="AI69" i="3" s="1"/>
  <c r="AJ69" i="3"/>
  <c r="AM69" i="3"/>
  <c r="AN69" i="3"/>
  <c r="W70" i="3"/>
  <c r="X70" i="3"/>
  <c r="Y70" i="3"/>
  <c r="AB70" i="3" s="1"/>
  <c r="Z70" i="3"/>
  <c r="AA70" i="3"/>
  <c r="AE70" i="3"/>
  <c r="AH70" i="3"/>
  <c r="AI70" i="3" s="1"/>
  <c r="AJ70" i="3"/>
  <c r="AM70" i="3"/>
  <c r="AN70" i="3"/>
  <c r="W71" i="3"/>
  <c r="X71" i="3"/>
  <c r="Y71" i="3"/>
  <c r="Z71" i="3"/>
  <c r="AA71" i="3"/>
  <c r="AH71" i="3"/>
  <c r="AI71" i="3" s="1"/>
  <c r="AJ71" i="3"/>
  <c r="AK71" i="3"/>
  <c r="AL71" i="3" s="1"/>
  <c r="AM71" i="3"/>
  <c r="AN71" i="3"/>
  <c r="W72" i="3"/>
  <c r="X72" i="3"/>
  <c r="Y72" i="3"/>
  <c r="AB72" i="3"/>
  <c r="AC72" i="3"/>
  <c r="AD72" i="3" s="1"/>
  <c r="Z72" i="3"/>
  <c r="AA72" i="3"/>
  <c r="AE72" i="3"/>
  <c r="AH72" i="3"/>
  <c r="AI72" i="3"/>
  <c r="AJ72" i="3"/>
  <c r="AM72" i="3"/>
  <c r="AN72" i="3"/>
  <c r="W73" i="3"/>
  <c r="X73" i="3"/>
  <c r="Y73" i="3"/>
  <c r="AB73" i="3" s="1"/>
  <c r="Z73" i="3"/>
  <c r="AA73" i="3"/>
  <c r="AE73" i="3"/>
  <c r="AH73" i="3"/>
  <c r="AI73" i="3" s="1"/>
  <c r="AJ73" i="3"/>
  <c r="AM73" i="3"/>
  <c r="AN73" i="3"/>
  <c r="W74" i="3"/>
  <c r="X74" i="3"/>
  <c r="Y74" i="3"/>
  <c r="AB74" i="3" s="1"/>
  <c r="Z74" i="3"/>
  <c r="AA74" i="3"/>
  <c r="AH74" i="3"/>
  <c r="AI74" i="3" s="1"/>
  <c r="AJ74" i="3"/>
  <c r="AM74" i="3"/>
  <c r="AN74" i="3"/>
  <c r="W75" i="3"/>
  <c r="X75" i="3"/>
  <c r="Y75" i="3"/>
  <c r="Z75" i="3"/>
  <c r="AA75" i="3"/>
  <c r="AH75" i="3"/>
  <c r="AI75" i="3" s="1"/>
  <c r="AJ75" i="3"/>
  <c r="AK75" i="3"/>
  <c r="AL75" i="3" s="1"/>
  <c r="AM75" i="3"/>
  <c r="AN75" i="3"/>
  <c r="W76" i="3"/>
  <c r="X76" i="3"/>
  <c r="Y76" i="3"/>
  <c r="AB76" i="3"/>
  <c r="AC76" i="3"/>
  <c r="AD76" i="3" s="1"/>
  <c r="Z76" i="3"/>
  <c r="AA76" i="3"/>
  <c r="AH76" i="3"/>
  <c r="AI76" i="3" s="1"/>
  <c r="AJ76" i="3"/>
  <c r="AK76" i="3"/>
  <c r="AL76" i="3" s="1"/>
  <c r="AM76" i="3"/>
  <c r="AN76" i="3"/>
  <c r="W77" i="3"/>
  <c r="X77" i="3"/>
  <c r="Y77" i="3"/>
  <c r="AB77" i="3" s="1"/>
  <c r="AC77" i="3"/>
  <c r="AD77" i="3" s="1"/>
  <c r="Z77" i="3"/>
  <c r="AA77" i="3"/>
  <c r="AK77" i="3"/>
  <c r="AL77" i="3" s="1"/>
  <c r="AE77" i="3"/>
  <c r="AH77" i="3"/>
  <c r="AI77" i="3"/>
  <c r="AJ77" i="3"/>
  <c r="AM77" i="3"/>
  <c r="AN77" i="3"/>
  <c r="W78" i="3"/>
  <c r="X78" i="3"/>
  <c r="Y78" i="3"/>
  <c r="AB78" i="3" s="1"/>
  <c r="Z78" i="3"/>
  <c r="AA78" i="3"/>
  <c r="AE78" i="3"/>
  <c r="AH78" i="3"/>
  <c r="AI78" i="3"/>
  <c r="AJ78" i="3"/>
  <c r="AM78" i="3"/>
  <c r="AN78" i="3"/>
  <c r="W79" i="3"/>
  <c r="X79" i="3"/>
  <c r="Y79" i="3"/>
  <c r="AB79" i="3" s="1"/>
  <c r="AC79" i="3" s="1"/>
  <c r="AD79" i="3" s="1"/>
  <c r="Z79" i="3"/>
  <c r="AA79" i="3"/>
  <c r="AE79" i="3"/>
  <c r="AF79" i="3"/>
  <c r="AG79" i="3" s="1"/>
  <c r="AH79" i="3"/>
  <c r="AI79" i="3"/>
  <c r="AJ79" i="3"/>
  <c r="AK79" i="3"/>
  <c r="AL79" i="3" s="1"/>
  <c r="AM79" i="3"/>
  <c r="AN79" i="3"/>
  <c r="W80" i="3"/>
  <c r="X80" i="3"/>
  <c r="Y80" i="3"/>
  <c r="Z80" i="3"/>
  <c r="AA80" i="3"/>
  <c r="AH80" i="3"/>
  <c r="AI80" i="3" s="1"/>
  <c r="AJ80" i="3"/>
  <c r="AK80" i="3"/>
  <c r="AL80" i="3"/>
  <c r="AM80" i="3"/>
  <c r="AN80" i="3"/>
  <c r="W81" i="3"/>
  <c r="X81" i="3"/>
  <c r="Y81" i="3"/>
  <c r="AB81" i="3" s="1"/>
  <c r="AC81" i="3" s="1"/>
  <c r="AD81" i="3" s="1"/>
  <c r="Z81" i="3"/>
  <c r="AA81" i="3"/>
  <c r="AK81" i="3"/>
  <c r="AL81" i="3"/>
  <c r="AE81" i="3"/>
  <c r="AH81" i="3"/>
  <c r="AI81" i="3"/>
  <c r="AJ81" i="3"/>
  <c r="AM81" i="3"/>
  <c r="AN81" i="3"/>
  <c r="W82" i="3"/>
  <c r="X82" i="3"/>
  <c r="Y82" i="3"/>
  <c r="AB82" i="3" s="1"/>
  <c r="Z82" i="3"/>
  <c r="AA82" i="3"/>
  <c r="AE82" i="3"/>
  <c r="AH82" i="3"/>
  <c r="AI82" i="3"/>
  <c r="AJ82" i="3"/>
  <c r="AM82" i="3"/>
  <c r="AN82" i="3"/>
  <c r="W83" i="3"/>
  <c r="X83" i="3"/>
  <c r="Y83" i="3"/>
  <c r="AB83" i="3" s="1"/>
  <c r="AC83" i="3"/>
  <c r="AD83" i="3" s="1"/>
  <c r="Z83" i="3"/>
  <c r="AA83" i="3"/>
  <c r="AE83" i="3"/>
  <c r="AF83" i="3" s="1"/>
  <c r="AG83" i="3" s="1"/>
  <c r="AH83" i="3"/>
  <c r="AI83" i="3"/>
  <c r="AJ83" i="3"/>
  <c r="AK83" i="3"/>
  <c r="AL83" i="3" s="1"/>
  <c r="AM83" i="3"/>
  <c r="AN83" i="3"/>
  <c r="W84" i="3"/>
  <c r="X84" i="3"/>
  <c r="Y84" i="3"/>
  <c r="AB84" i="3"/>
  <c r="Z84" i="3"/>
  <c r="AA84" i="3"/>
  <c r="AH84" i="3"/>
  <c r="AI84" i="3" s="1"/>
  <c r="AJ84" i="3"/>
  <c r="AK84" i="3"/>
  <c r="AL84" i="3" s="1"/>
  <c r="AM84" i="3"/>
  <c r="AN84" i="3"/>
  <c r="W85" i="3"/>
  <c r="X85" i="3"/>
  <c r="Y85" i="3"/>
  <c r="AB85" i="3"/>
  <c r="AC85" i="3"/>
  <c r="AD85" i="3" s="1"/>
  <c r="Z85" i="3"/>
  <c r="AA85" i="3"/>
  <c r="AK85" i="3" s="1"/>
  <c r="AL85" i="3" s="1"/>
  <c r="AE85" i="3"/>
  <c r="AH85" i="3"/>
  <c r="AI85" i="3" s="1"/>
  <c r="AJ85" i="3"/>
  <c r="AM85" i="3"/>
  <c r="AN85" i="3"/>
  <c r="W86" i="3"/>
  <c r="X86" i="3"/>
  <c r="Y86" i="3"/>
  <c r="AB86" i="3"/>
  <c r="Z86" i="3"/>
  <c r="AA86" i="3"/>
  <c r="AE86" i="3"/>
  <c r="AH86" i="3"/>
  <c r="AI86" i="3" s="1"/>
  <c r="AJ86" i="3"/>
  <c r="AM86" i="3"/>
  <c r="AN86" i="3"/>
  <c r="W87" i="3"/>
  <c r="X87" i="3"/>
  <c r="Y87" i="3"/>
  <c r="AB87" i="3"/>
  <c r="Z87" i="3"/>
  <c r="AA87" i="3"/>
  <c r="AE87" i="3"/>
  <c r="AH87" i="3"/>
  <c r="AI87" i="3" s="1"/>
  <c r="AJ87" i="3"/>
  <c r="AM87" i="3"/>
  <c r="AN87" i="3"/>
  <c r="W88" i="3"/>
  <c r="X88" i="3"/>
  <c r="Y88" i="3"/>
  <c r="Z88" i="3"/>
  <c r="AA88" i="3"/>
  <c r="AH88" i="3"/>
  <c r="AI88" i="3" s="1"/>
  <c r="AJ88" i="3"/>
  <c r="AK88" i="3"/>
  <c r="AL88" i="3" s="1"/>
  <c r="AM88" i="3"/>
  <c r="AN88" i="3"/>
  <c r="W89" i="3"/>
  <c r="X89" i="3"/>
  <c r="Y89" i="3"/>
  <c r="AB89" i="3"/>
  <c r="AC89" i="3"/>
  <c r="AD89" i="3" s="1"/>
  <c r="Z89" i="3"/>
  <c r="AA89" i="3"/>
  <c r="AK89" i="3"/>
  <c r="AL89" i="3" s="1"/>
  <c r="AE89" i="3"/>
  <c r="AH89" i="3"/>
  <c r="AI89" i="3" s="1"/>
  <c r="AJ89" i="3"/>
  <c r="AM89" i="3"/>
  <c r="AN89" i="3"/>
  <c r="W90" i="3"/>
  <c r="X90" i="3"/>
  <c r="Y90" i="3"/>
  <c r="AB90" i="3"/>
  <c r="Z90" i="3"/>
  <c r="AA90" i="3"/>
  <c r="AE90" i="3"/>
  <c r="AH90" i="3"/>
  <c r="AI90" i="3" s="1"/>
  <c r="AJ90" i="3"/>
  <c r="AM90" i="3"/>
  <c r="AN90" i="3"/>
  <c r="W91" i="3"/>
  <c r="X91" i="3"/>
  <c r="Y91" i="3"/>
  <c r="AB91" i="3"/>
  <c r="Z91" i="3"/>
  <c r="AA91" i="3"/>
  <c r="AE91" i="3"/>
  <c r="AH91" i="3"/>
  <c r="AI91" i="3"/>
  <c r="AJ91" i="3"/>
  <c r="AM91" i="3"/>
  <c r="AN91" i="3"/>
  <c r="W92" i="3"/>
  <c r="X92" i="3"/>
  <c r="Y92" i="3"/>
  <c r="AB92" i="3" s="1"/>
  <c r="AD92" i="3"/>
  <c r="Z92" i="3"/>
  <c r="AA92" i="3"/>
  <c r="AC92" i="3" s="1"/>
  <c r="AH92" i="3"/>
  <c r="AI92" i="3"/>
  <c r="AJ92" i="3"/>
  <c r="AK92" i="3"/>
  <c r="AL92" i="3" s="1"/>
  <c r="AM92" i="3"/>
  <c r="AN92" i="3"/>
  <c r="W93" i="3"/>
  <c r="X93" i="3"/>
  <c r="Y93" i="3"/>
  <c r="AB93" i="3"/>
  <c r="Z93" i="3"/>
  <c r="AA93" i="3"/>
  <c r="AE93" i="3"/>
  <c r="AH93" i="3"/>
  <c r="AI93" i="3" s="1"/>
  <c r="AJ93" i="3"/>
  <c r="AM93" i="3"/>
  <c r="AN93" i="3"/>
  <c r="W94" i="3"/>
  <c r="X94" i="3"/>
  <c r="Y94" i="3"/>
  <c r="AB94" i="3" s="1"/>
  <c r="Z94" i="3"/>
  <c r="AA94" i="3"/>
  <c r="AE94" i="3"/>
  <c r="AH94" i="3"/>
  <c r="AI94" i="3" s="1"/>
  <c r="AJ94" i="3"/>
  <c r="AM94" i="3"/>
  <c r="AN94" i="3"/>
  <c r="W95" i="3"/>
  <c r="X95" i="3"/>
  <c r="Y95" i="3"/>
  <c r="Z95" i="3"/>
  <c r="AA95" i="3"/>
  <c r="AH95" i="3"/>
  <c r="AI95" i="3" s="1"/>
  <c r="AJ95" i="3"/>
  <c r="AK95" i="3"/>
  <c r="AL95" i="3"/>
  <c r="AM95" i="3"/>
  <c r="AN95" i="3"/>
  <c r="W96" i="3"/>
  <c r="X96" i="3"/>
  <c r="Y96" i="3"/>
  <c r="AB96" i="3" s="1"/>
  <c r="AC96" i="3" s="1"/>
  <c r="AD96" i="3" s="1"/>
  <c r="Z96" i="3"/>
  <c r="AA96" i="3"/>
  <c r="AE96" i="3"/>
  <c r="AF96" i="3"/>
  <c r="AG96" i="3" s="1"/>
  <c r="AH96" i="3"/>
  <c r="AI96" i="3"/>
  <c r="AJ96" i="3"/>
  <c r="AK96" i="3"/>
  <c r="AL96" i="3" s="1"/>
  <c r="AM96" i="3"/>
  <c r="AN96" i="3"/>
  <c r="W97" i="3"/>
  <c r="X97" i="3"/>
  <c r="Y97" i="3"/>
  <c r="Z97" i="3"/>
  <c r="AA97" i="3"/>
  <c r="AH97" i="3"/>
  <c r="AI97" i="3" s="1"/>
  <c r="AJ97" i="3"/>
  <c r="AM97" i="3"/>
  <c r="AN97" i="3"/>
  <c r="W98" i="3"/>
  <c r="X98" i="3"/>
  <c r="Y98" i="3"/>
  <c r="AB98" i="3"/>
  <c r="Z98" i="3"/>
  <c r="AA98" i="3"/>
  <c r="AE98" i="3"/>
  <c r="AH98" i="3"/>
  <c r="AI98" i="3" s="1"/>
  <c r="AJ98" i="3"/>
  <c r="AM98" i="3"/>
  <c r="AN98" i="3"/>
  <c r="W99" i="3"/>
  <c r="X99" i="3"/>
  <c r="Y99" i="3"/>
  <c r="AE99" i="3" s="1"/>
  <c r="AB99" i="3"/>
  <c r="Z99" i="3"/>
  <c r="AA99" i="3"/>
  <c r="AH99" i="3"/>
  <c r="AI99" i="3" s="1"/>
  <c r="AJ99" i="3"/>
  <c r="AK99" i="3"/>
  <c r="AL99" i="3" s="1"/>
  <c r="AM99" i="3"/>
  <c r="AN99" i="3"/>
  <c r="W100" i="3"/>
  <c r="X100" i="3"/>
  <c r="Y100" i="3"/>
  <c r="AB100" i="3" s="1"/>
  <c r="AC100" i="3"/>
  <c r="AD100" i="3" s="1"/>
  <c r="Z100" i="3"/>
  <c r="AA100" i="3"/>
  <c r="AH100" i="3"/>
  <c r="AI100" i="3" s="1"/>
  <c r="AJ100" i="3"/>
  <c r="AK100" i="3"/>
  <c r="AL100" i="3"/>
  <c r="AM100" i="3"/>
  <c r="AN100" i="3"/>
  <c r="W101" i="3"/>
  <c r="X101" i="3"/>
  <c r="Y101" i="3"/>
  <c r="AB101" i="3" s="1"/>
  <c r="Z101" i="3"/>
  <c r="AA101" i="3"/>
  <c r="AC101" i="3" s="1"/>
  <c r="AD101" i="3" s="1"/>
  <c r="AH101" i="3"/>
  <c r="AI101" i="3" s="1"/>
  <c r="AJ101" i="3"/>
  <c r="AM101" i="3"/>
  <c r="AN101" i="3"/>
  <c r="W102" i="3"/>
  <c r="X102" i="3"/>
  <c r="Y102" i="3"/>
  <c r="AB102" i="3" s="1"/>
  <c r="Z102" i="3"/>
  <c r="AA102" i="3"/>
  <c r="AE102" i="3"/>
  <c r="AH102" i="3"/>
  <c r="AI102" i="3" s="1"/>
  <c r="AJ102" i="3"/>
  <c r="AM102" i="3"/>
  <c r="AN102" i="3"/>
  <c r="W103" i="3"/>
  <c r="X103" i="3"/>
  <c r="Y103" i="3"/>
  <c r="AB103" i="3" s="1"/>
  <c r="Z103" i="3"/>
  <c r="AA103" i="3"/>
  <c r="AH103" i="3"/>
  <c r="AI103" i="3"/>
  <c r="AJ103" i="3"/>
  <c r="AM103" i="3"/>
  <c r="AN103" i="3"/>
  <c r="W104" i="3"/>
  <c r="X104" i="3"/>
  <c r="Y104" i="3"/>
  <c r="Z104" i="3"/>
  <c r="AA104" i="3"/>
  <c r="AH104" i="3"/>
  <c r="AI104" i="3" s="1"/>
  <c r="AJ104" i="3"/>
  <c r="AK104" i="3"/>
  <c r="AL104" i="3" s="1"/>
  <c r="AM104" i="3"/>
  <c r="AN104" i="3"/>
  <c r="W105" i="3"/>
  <c r="X105" i="3"/>
  <c r="Y105" i="3"/>
  <c r="AB105" i="3"/>
  <c r="Z105" i="3"/>
  <c r="AA105" i="3"/>
  <c r="AE105" i="3"/>
  <c r="AH105" i="3"/>
  <c r="AI105" i="3"/>
  <c r="AJ105" i="3"/>
  <c r="AM105" i="3"/>
  <c r="AN105" i="3"/>
  <c r="W106" i="3"/>
  <c r="X106" i="3"/>
  <c r="Y106" i="3"/>
  <c r="AB106" i="3"/>
  <c r="Z106" i="3"/>
  <c r="AA106" i="3"/>
  <c r="AE106" i="3"/>
  <c r="AH106" i="3"/>
  <c r="AI106" i="3"/>
  <c r="AJ106" i="3"/>
  <c r="AM106" i="3"/>
  <c r="AN106" i="3"/>
  <c r="W107" i="3"/>
  <c r="X107" i="3"/>
  <c r="Y107" i="3"/>
  <c r="AB107" i="3"/>
  <c r="AC107" i="3"/>
  <c r="AD107" i="3" s="1"/>
  <c r="Z107" i="3"/>
  <c r="AA107" i="3"/>
  <c r="AE107" i="3"/>
  <c r="AH107" i="3"/>
  <c r="AI107" i="3" s="1"/>
  <c r="AJ107" i="3"/>
  <c r="AM107" i="3"/>
  <c r="AN107" i="3"/>
  <c r="W108" i="3"/>
  <c r="X108" i="3"/>
  <c r="Y108" i="3"/>
  <c r="AB108" i="3" s="1"/>
  <c r="Z108" i="3"/>
  <c r="AA108" i="3"/>
  <c r="AH108" i="3"/>
  <c r="AI108" i="3"/>
  <c r="AJ108" i="3"/>
  <c r="AK108" i="3"/>
  <c r="AL108" i="3" s="1"/>
  <c r="AM108" i="3"/>
  <c r="AN108" i="3"/>
  <c r="W109" i="3"/>
  <c r="X109" i="3"/>
  <c r="Y109" i="3"/>
  <c r="Z109" i="3"/>
  <c r="AA109" i="3"/>
  <c r="AH109" i="3"/>
  <c r="AI109" i="3" s="1"/>
  <c r="AJ109" i="3"/>
  <c r="AM109" i="3"/>
  <c r="AN109" i="3"/>
  <c r="W110" i="3"/>
  <c r="X110" i="3"/>
  <c r="Y110" i="3"/>
  <c r="AB110" i="3"/>
  <c r="Z110" i="3"/>
  <c r="AA110" i="3"/>
  <c r="AE110" i="3"/>
  <c r="AH110" i="3"/>
  <c r="AI110" i="3" s="1"/>
  <c r="AJ110" i="3"/>
  <c r="AM110" i="3"/>
  <c r="AN110" i="3"/>
  <c r="W111" i="3"/>
  <c r="X111" i="3"/>
  <c r="Y111" i="3"/>
  <c r="AE111" i="3" s="1"/>
  <c r="AB111" i="3"/>
  <c r="Z111" i="3"/>
  <c r="AA111" i="3"/>
  <c r="AH111" i="3"/>
  <c r="AI111" i="3" s="1"/>
  <c r="AJ111" i="3"/>
  <c r="AK111" i="3"/>
  <c r="AL111" i="3" s="1"/>
  <c r="AM111" i="3"/>
  <c r="AN111" i="3"/>
  <c r="W112" i="3"/>
  <c r="X112" i="3"/>
  <c r="Y112" i="3"/>
  <c r="Z112" i="3"/>
  <c r="AA112" i="3"/>
  <c r="AH112" i="3"/>
  <c r="AI112" i="3"/>
  <c r="AJ112" i="3"/>
  <c r="AK112" i="3"/>
  <c r="AL112" i="3" s="1"/>
  <c r="AM112" i="3"/>
  <c r="AN112" i="3"/>
  <c r="W113" i="3"/>
  <c r="X113" i="3"/>
  <c r="Y113" i="3"/>
  <c r="AB113" i="3" s="1"/>
  <c r="AC113" i="3"/>
  <c r="AD113" i="3" s="1"/>
  <c r="Z113" i="3"/>
  <c r="AA113" i="3"/>
  <c r="AK113" i="3"/>
  <c r="AL113" i="3" s="1"/>
  <c r="AH113" i="3"/>
  <c r="AI113" i="3"/>
  <c r="AJ113" i="3"/>
  <c r="AM113" i="3"/>
  <c r="AN113" i="3"/>
  <c r="W114" i="3"/>
  <c r="X114" i="3"/>
  <c r="Y114" i="3"/>
  <c r="AB114" i="3"/>
  <c r="Z114" i="3"/>
  <c r="AA114" i="3"/>
  <c r="AE114" i="3"/>
  <c r="AH114" i="3"/>
  <c r="AI114" i="3"/>
  <c r="AJ114" i="3"/>
  <c r="AM114" i="3"/>
  <c r="AN114" i="3"/>
  <c r="W115" i="3"/>
  <c r="X115" i="3"/>
  <c r="Y115" i="3"/>
  <c r="AB115" i="3"/>
  <c r="AC115" i="3"/>
  <c r="AD115" i="3" s="1"/>
  <c r="Z115" i="3"/>
  <c r="AA115" i="3"/>
  <c r="AE115" i="3"/>
  <c r="AH115" i="3"/>
  <c r="AI115" i="3"/>
  <c r="AJ115" i="3"/>
  <c r="AM115" i="3"/>
  <c r="AN115" i="3"/>
  <c r="W116" i="3"/>
  <c r="X116" i="3"/>
  <c r="Y116" i="3"/>
  <c r="AB116" i="3" s="1"/>
  <c r="Z116" i="3"/>
  <c r="AA116" i="3"/>
  <c r="AH116" i="3"/>
  <c r="AI116" i="3"/>
  <c r="AJ116" i="3"/>
  <c r="AK116" i="3"/>
  <c r="AL116" i="3" s="1"/>
  <c r="AM116" i="3"/>
  <c r="AN116" i="3"/>
  <c r="W117" i="3"/>
  <c r="X117" i="3"/>
  <c r="Y117" i="3"/>
  <c r="AB117" i="3"/>
  <c r="Z117" i="3"/>
  <c r="AA117" i="3"/>
  <c r="AE117" i="3"/>
  <c r="AH117" i="3"/>
  <c r="AI117" i="3" s="1"/>
  <c r="AJ117" i="3"/>
  <c r="AM117" i="3"/>
  <c r="AN117" i="3"/>
  <c r="W118" i="3"/>
  <c r="X118" i="3"/>
  <c r="Y118" i="3"/>
  <c r="AB118" i="3"/>
  <c r="Z118" i="3"/>
  <c r="AA118" i="3"/>
  <c r="AE118" i="3"/>
  <c r="AH118" i="3"/>
  <c r="AI118" i="3" s="1"/>
  <c r="AJ118" i="3"/>
  <c r="AM118" i="3"/>
  <c r="AN118" i="3"/>
  <c r="W119" i="3"/>
  <c r="X119" i="3"/>
  <c r="Y119" i="3"/>
  <c r="AE119" i="3" s="1"/>
  <c r="AB119" i="3"/>
  <c r="Z119" i="3"/>
  <c r="AA119" i="3"/>
  <c r="AH119" i="3"/>
  <c r="AI119" i="3" s="1"/>
  <c r="AJ119" i="3"/>
  <c r="AM119" i="3"/>
  <c r="AN119" i="3"/>
  <c r="W120" i="3"/>
  <c r="X120" i="3"/>
  <c r="Y120" i="3"/>
  <c r="AB120" i="3" s="1"/>
  <c r="AC120" i="3" s="1"/>
  <c r="AD120" i="3" s="1"/>
  <c r="Z120" i="3"/>
  <c r="AA120" i="3"/>
  <c r="AH120" i="3"/>
  <c r="AI120" i="3"/>
  <c r="AJ120" i="3"/>
  <c r="AK120" i="3"/>
  <c r="AL120" i="3"/>
  <c r="AM120" i="3"/>
  <c r="AN120" i="3"/>
  <c r="W121" i="3"/>
  <c r="X121" i="3"/>
  <c r="Y121" i="3"/>
  <c r="AB121" i="3" s="1"/>
  <c r="Z121" i="3"/>
  <c r="AA121" i="3"/>
  <c r="AE121" i="3"/>
  <c r="AH121" i="3"/>
  <c r="AI121" i="3" s="1"/>
  <c r="AJ121" i="3"/>
  <c r="AM121" i="3"/>
  <c r="AN121" i="3"/>
  <c r="W122" i="3"/>
  <c r="X122" i="3"/>
  <c r="Y122" i="3"/>
  <c r="AB122" i="3" s="1"/>
  <c r="Z122" i="3"/>
  <c r="AA122" i="3"/>
  <c r="AH122" i="3"/>
  <c r="AI122" i="3" s="1"/>
  <c r="AJ122" i="3"/>
  <c r="AM122" i="3"/>
  <c r="AN122" i="3"/>
  <c r="W123" i="3"/>
  <c r="X123" i="3"/>
  <c r="Y123" i="3"/>
  <c r="Z123" i="3"/>
  <c r="AA123" i="3"/>
  <c r="AH123" i="3"/>
  <c r="AI123" i="3" s="1"/>
  <c r="AJ123" i="3"/>
  <c r="AK123" i="3"/>
  <c r="AL123" i="3" s="1"/>
  <c r="AM123" i="3"/>
  <c r="AN123" i="3"/>
  <c r="W124" i="3"/>
  <c r="X124" i="3"/>
  <c r="Y124" i="3"/>
  <c r="AB124" i="3"/>
  <c r="AC124" i="3"/>
  <c r="AD124" i="3" s="1"/>
  <c r="Z124" i="3"/>
  <c r="AA124" i="3"/>
  <c r="AF124" i="3" s="1"/>
  <c r="AG124" i="3" s="1"/>
  <c r="AE124" i="3"/>
  <c r="AH124" i="3"/>
  <c r="AI124" i="3"/>
  <c r="AJ124" i="3"/>
  <c r="AM124" i="3"/>
  <c r="AN124" i="3"/>
  <c r="W125" i="3"/>
  <c r="X125" i="3"/>
  <c r="Y125" i="3"/>
  <c r="AB125" i="3" s="1"/>
  <c r="Z125" i="3"/>
  <c r="AA125" i="3"/>
  <c r="AE125" i="3"/>
  <c r="AH125" i="3"/>
  <c r="AI125" i="3" s="1"/>
  <c r="AJ125" i="3"/>
  <c r="AM125" i="3"/>
  <c r="AN125" i="3"/>
  <c r="W126" i="3"/>
  <c r="X126" i="3"/>
  <c r="Y126" i="3"/>
  <c r="AB126" i="3" s="1"/>
  <c r="Z126" i="3"/>
  <c r="AA126" i="3"/>
  <c r="AH126" i="3"/>
  <c r="AI126" i="3" s="1"/>
  <c r="AJ126" i="3"/>
  <c r="AM126" i="3"/>
  <c r="AN126" i="3"/>
  <c r="W127" i="3"/>
  <c r="X127" i="3"/>
  <c r="Y127" i="3"/>
  <c r="Z127" i="3"/>
  <c r="AA127" i="3"/>
  <c r="AH127" i="3"/>
  <c r="AI127" i="3" s="1"/>
  <c r="AJ127" i="3"/>
  <c r="AK127" i="3"/>
  <c r="AL127" i="3" s="1"/>
  <c r="AM127" i="3"/>
  <c r="AN127" i="3"/>
  <c r="W128" i="3"/>
  <c r="X128" i="3"/>
  <c r="Y128" i="3"/>
  <c r="AB128" i="3"/>
  <c r="AC128" i="3"/>
  <c r="AD128" i="3" s="1"/>
  <c r="Z128" i="3"/>
  <c r="AA128" i="3"/>
  <c r="AH128" i="3"/>
  <c r="AI128" i="3" s="1"/>
  <c r="AJ128" i="3"/>
  <c r="AK128" i="3"/>
  <c r="AL128" i="3"/>
  <c r="AM128" i="3"/>
  <c r="AN128" i="3"/>
  <c r="W129" i="3"/>
  <c r="X129" i="3"/>
  <c r="Y129" i="3"/>
  <c r="AB129" i="3" s="1"/>
  <c r="AC129" i="3" s="1"/>
  <c r="AD129" i="3" s="1"/>
  <c r="Z129" i="3"/>
  <c r="AA129" i="3"/>
  <c r="AK129" i="3"/>
  <c r="AL129" i="3"/>
  <c r="AE129" i="3"/>
  <c r="AH129" i="3"/>
  <c r="AI129" i="3"/>
  <c r="AJ129" i="3"/>
  <c r="AM129" i="3"/>
  <c r="AN129" i="3"/>
  <c r="W130" i="3"/>
  <c r="X130" i="3"/>
  <c r="Y130" i="3"/>
  <c r="AB130" i="3" s="1"/>
  <c r="Z130" i="3"/>
  <c r="AA130" i="3"/>
  <c r="AE130" i="3"/>
  <c r="AH130" i="3"/>
  <c r="AI130" i="3"/>
  <c r="AJ130" i="3"/>
  <c r="AM130" i="3"/>
  <c r="AN130" i="3"/>
  <c r="W131" i="3"/>
  <c r="X131" i="3"/>
  <c r="Y131" i="3"/>
  <c r="AB131" i="3" s="1"/>
  <c r="AC131" i="3" s="1"/>
  <c r="AD131" i="3"/>
  <c r="Z131" i="3"/>
  <c r="AA131" i="3"/>
  <c r="AE131" i="3"/>
  <c r="AF131" i="3"/>
  <c r="AG131" i="3" s="1"/>
  <c r="AH131" i="3"/>
  <c r="AI131" i="3"/>
  <c r="AJ131" i="3"/>
  <c r="AK131" i="3"/>
  <c r="AL131" i="3" s="1"/>
  <c r="AM131" i="3"/>
  <c r="AN131" i="3"/>
  <c r="W132" i="3"/>
  <c r="X132" i="3"/>
  <c r="Y132" i="3"/>
  <c r="AE132" i="3" s="1"/>
  <c r="AB132" i="3"/>
  <c r="Z132" i="3"/>
  <c r="AA132" i="3"/>
  <c r="AH132" i="3"/>
  <c r="AI132" i="3" s="1"/>
  <c r="AJ132" i="3"/>
  <c r="AM132" i="3"/>
  <c r="AN132" i="3"/>
  <c r="W133" i="3"/>
  <c r="X133" i="3"/>
  <c r="Y133" i="3"/>
  <c r="AB133" i="3" s="1"/>
  <c r="AC133" i="3" s="1"/>
  <c r="AD133" i="3"/>
  <c r="Z133" i="3"/>
  <c r="AA133" i="3"/>
  <c r="AK133" i="3"/>
  <c r="AL133" i="3"/>
  <c r="AE133" i="3"/>
  <c r="AH133" i="3"/>
  <c r="AI133" i="3"/>
  <c r="AJ133" i="3"/>
  <c r="AM133" i="3"/>
  <c r="AN133" i="3"/>
  <c r="W134" i="3"/>
  <c r="X134" i="3"/>
  <c r="Y134" i="3"/>
  <c r="AB134" i="3" s="1"/>
  <c r="Z134" i="3"/>
  <c r="AA134" i="3"/>
  <c r="AE134" i="3"/>
  <c r="AH134" i="3"/>
  <c r="AI134" i="3"/>
  <c r="AJ134" i="3"/>
  <c r="AM134" i="3"/>
  <c r="AN134" i="3"/>
  <c r="W135" i="3"/>
  <c r="X135" i="3"/>
  <c r="Y135" i="3"/>
  <c r="AB135" i="3" s="1"/>
  <c r="AC135" i="3" s="1"/>
  <c r="AD135" i="3" s="1"/>
  <c r="Z135" i="3"/>
  <c r="AA135" i="3"/>
  <c r="AE135" i="3"/>
  <c r="AF135" i="3" s="1"/>
  <c r="AG135" i="3" s="1"/>
  <c r="AH135" i="3"/>
  <c r="AI135" i="3"/>
  <c r="AJ135" i="3"/>
  <c r="AK135" i="3"/>
  <c r="AL135" i="3" s="1"/>
  <c r="AM135" i="3"/>
  <c r="AN135" i="3"/>
  <c r="W136" i="3"/>
  <c r="X136" i="3"/>
  <c r="Y136" i="3"/>
  <c r="AB136" i="3"/>
  <c r="Z136" i="3"/>
  <c r="AA136" i="3"/>
  <c r="AH136" i="3"/>
  <c r="AI136" i="3" s="1"/>
  <c r="AJ136" i="3"/>
  <c r="AK136" i="3"/>
  <c r="AL136" i="3" s="1"/>
  <c r="AM136" i="3"/>
  <c r="AN136" i="3"/>
  <c r="W137" i="3"/>
  <c r="X137" i="3"/>
  <c r="Y137" i="3"/>
  <c r="AB137" i="3"/>
  <c r="AC137" i="3"/>
  <c r="AD137" i="3" s="1"/>
  <c r="Z137" i="3"/>
  <c r="AA137" i="3"/>
  <c r="AK137" i="3"/>
  <c r="AL137" i="3" s="1"/>
  <c r="AE137" i="3"/>
  <c r="AH137" i="3"/>
  <c r="AI137" i="3" s="1"/>
  <c r="AJ137" i="3"/>
  <c r="AM137" i="3"/>
  <c r="AN137" i="3"/>
  <c r="W138" i="3"/>
  <c r="X138" i="3"/>
  <c r="Y138" i="3"/>
  <c r="AB138" i="3"/>
  <c r="Z138" i="3"/>
  <c r="AA138" i="3"/>
  <c r="AE138" i="3"/>
  <c r="AH138" i="3"/>
  <c r="AI138" i="3" s="1"/>
  <c r="AJ138" i="3"/>
  <c r="AM138" i="3"/>
  <c r="AN138" i="3"/>
  <c r="W139" i="3"/>
  <c r="X139" i="3"/>
  <c r="Y139" i="3"/>
  <c r="AB139" i="3"/>
  <c r="Z139" i="3"/>
  <c r="AA139" i="3"/>
  <c r="AE139" i="3"/>
  <c r="AH139" i="3"/>
  <c r="AI139" i="3"/>
  <c r="AJ139" i="3"/>
  <c r="AM139" i="3"/>
  <c r="AN139" i="3"/>
  <c r="W140" i="3"/>
  <c r="X140" i="3"/>
  <c r="Y140" i="3"/>
  <c r="Z140" i="3"/>
  <c r="AA140" i="3"/>
  <c r="AH140" i="3"/>
  <c r="AI140" i="3" s="1"/>
  <c r="AJ140" i="3"/>
  <c r="AK140" i="3"/>
  <c r="AL140" i="3" s="1"/>
  <c r="AM140" i="3"/>
  <c r="AN140" i="3"/>
  <c r="W141" i="3"/>
  <c r="X141" i="3"/>
  <c r="Y141" i="3"/>
  <c r="AB141" i="3"/>
  <c r="AC141" i="3" s="1"/>
  <c r="AD141" i="3" s="1"/>
  <c r="Z141" i="3"/>
  <c r="AA141" i="3"/>
  <c r="AK141" i="3"/>
  <c r="AL141" i="3" s="1"/>
  <c r="AE141" i="3"/>
  <c r="AH141" i="3"/>
  <c r="AI141" i="3"/>
  <c r="AJ141" i="3"/>
  <c r="AM141" i="3"/>
  <c r="AN141" i="3"/>
  <c r="W142" i="3"/>
  <c r="X142" i="3"/>
  <c r="Y142" i="3"/>
  <c r="AB142" i="3"/>
  <c r="Z142" i="3"/>
  <c r="AA142" i="3"/>
  <c r="AE142" i="3"/>
  <c r="AH142" i="3"/>
  <c r="AI142" i="3"/>
  <c r="AJ142" i="3"/>
  <c r="AM142" i="3"/>
  <c r="AN142" i="3"/>
  <c r="W143" i="3"/>
  <c r="X143" i="3"/>
  <c r="Y143" i="3"/>
  <c r="AB143" i="3"/>
  <c r="Z143" i="3"/>
  <c r="AA143" i="3"/>
  <c r="AE143" i="3"/>
  <c r="AH143" i="3"/>
  <c r="AI143" i="3"/>
  <c r="AJ143" i="3"/>
  <c r="AM143" i="3"/>
  <c r="AN143" i="3"/>
  <c r="W144" i="3"/>
  <c r="X144" i="3"/>
  <c r="Y144" i="3"/>
  <c r="AB144" i="3" s="1"/>
  <c r="Z144" i="3"/>
  <c r="AA144" i="3"/>
  <c r="AH144" i="3"/>
  <c r="AI144" i="3"/>
  <c r="AJ144" i="3"/>
  <c r="AK144" i="3"/>
  <c r="AL144" i="3" s="1"/>
  <c r="AM144" i="3"/>
  <c r="AN144" i="3"/>
  <c r="W145" i="3"/>
  <c r="X145" i="3"/>
  <c r="Y145" i="3"/>
  <c r="AB145" i="3"/>
  <c r="Z145" i="3"/>
  <c r="AA145" i="3"/>
  <c r="AE145" i="3"/>
  <c r="AH145" i="3"/>
  <c r="AI145" i="3" s="1"/>
  <c r="AJ145" i="3"/>
  <c r="AM145" i="3"/>
  <c r="AN145" i="3"/>
  <c r="W146" i="3"/>
  <c r="X146" i="3"/>
  <c r="Y146" i="3"/>
  <c r="AB146" i="3"/>
  <c r="Z146" i="3"/>
  <c r="AA146" i="3"/>
  <c r="AE146" i="3"/>
  <c r="AH146" i="3"/>
  <c r="AI146" i="3" s="1"/>
  <c r="AJ146" i="3"/>
  <c r="AM146" i="3"/>
  <c r="AN146" i="3"/>
  <c r="W147" i="3"/>
  <c r="X147" i="3"/>
  <c r="Y147" i="3"/>
  <c r="AE147" i="3" s="1"/>
  <c r="Z147" i="3"/>
  <c r="AA147" i="3"/>
  <c r="AH147" i="3"/>
  <c r="AI147" i="3" s="1"/>
  <c r="AJ147" i="3"/>
  <c r="AK147" i="3"/>
  <c r="AL147" i="3" s="1"/>
  <c r="AM147" i="3"/>
  <c r="AN147" i="3"/>
  <c r="W148" i="3"/>
  <c r="X148" i="3"/>
  <c r="Y148" i="3"/>
  <c r="Z148" i="3"/>
  <c r="AA148" i="3"/>
  <c r="AK148" i="3" s="1"/>
  <c r="AL148" i="3" s="1"/>
  <c r="AH148" i="3"/>
  <c r="AI148" i="3" s="1"/>
  <c r="AJ148" i="3"/>
  <c r="AM148" i="3"/>
  <c r="AN148" i="3"/>
  <c r="W149" i="3"/>
  <c r="X149" i="3"/>
  <c r="Y149" i="3"/>
  <c r="AB149" i="3"/>
  <c r="AC149" i="3"/>
  <c r="AD149" i="3" s="1"/>
  <c r="Z149" i="3"/>
  <c r="AA149" i="3"/>
  <c r="AK149" i="3"/>
  <c r="AL149" i="3" s="1"/>
  <c r="AE149" i="3"/>
  <c r="AH149" i="3"/>
  <c r="AI149" i="3"/>
  <c r="AJ149" i="3"/>
  <c r="AM149" i="3"/>
  <c r="AN149" i="3"/>
  <c r="W150" i="3"/>
  <c r="X150" i="3"/>
  <c r="Y150" i="3"/>
  <c r="AB150" i="3"/>
  <c r="Z150" i="3"/>
  <c r="AA150" i="3"/>
  <c r="AE150" i="3"/>
  <c r="AH150" i="3"/>
  <c r="AI150" i="3"/>
  <c r="AJ150" i="3"/>
  <c r="AM150" i="3"/>
  <c r="AN150" i="3"/>
  <c r="W151" i="3"/>
  <c r="X151" i="3"/>
  <c r="Y151" i="3"/>
  <c r="AB151" i="3"/>
  <c r="AC151" i="3"/>
  <c r="AD151" i="3" s="1"/>
  <c r="Z151" i="3"/>
  <c r="AA151" i="3"/>
  <c r="AK151" i="3" s="1"/>
  <c r="AL151" i="3" s="1"/>
  <c r="AE151" i="3"/>
  <c r="AH151" i="3"/>
  <c r="AI151" i="3"/>
  <c r="AJ151" i="3"/>
  <c r="AM151" i="3"/>
  <c r="AN151" i="3"/>
  <c r="W152" i="3"/>
  <c r="X152" i="3"/>
  <c r="Y152" i="3"/>
  <c r="AB152" i="3" s="1"/>
  <c r="Z152" i="3"/>
  <c r="AA152" i="3"/>
  <c r="AC152" i="3" s="1"/>
  <c r="AD152" i="3" s="1"/>
  <c r="AH152" i="3"/>
  <c r="AI152" i="3"/>
  <c r="AJ152" i="3"/>
  <c r="AK152" i="3"/>
  <c r="AL152" i="3" s="1"/>
  <c r="AM152" i="3"/>
  <c r="AN152" i="3"/>
  <c r="W153" i="3"/>
  <c r="X153" i="3"/>
  <c r="Y153" i="3"/>
  <c r="AB153" i="3"/>
  <c r="Z153" i="3"/>
  <c r="AA153" i="3"/>
  <c r="AE153" i="3"/>
  <c r="AH153" i="3"/>
  <c r="AI153" i="3" s="1"/>
  <c r="AJ153" i="3"/>
  <c r="AM153" i="3"/>
  <c r="AN153" i="3"/>
  <c r="W154" i="3"/>
  <c r="X154" i="3"/>
  <c r="Y154" i="3"/>
  <c r="AB154" i="3"/>
  <c r="Z154" i="3"/>
  <c r="AA154" i="3"/>
  <c r="AE154" i="3"/>
  <c r="AH154" i="3"/>
  <c r="AI154" i="3" s="1"/>
  <c r="AJ154" i="3"/>
  <c r="AM154" i="3"/>
  <c r="AN154" i="3"/>
  <c r="W155" i="3"/>
  <c r="X155" i="3"/>
  <c r="Y155" i="3"/>
  <c r="AE155" i="3" s="1"/>
  <c r="AB155" i="3"/>
  <c r="Z155" i="3"/>
  <c r="AA155" i="3"/>
  <c r="AH155" i="3"/>
  <c r="AI155" i="3" s="1"/>
  <c r="AJ155" i="3"/>
  <c r="AM155" i="3"/>
  <c r="AN155" i="3"/>
  <c r="W156" i="3"/>
  <c r="X156" i="3"/>
  <c r="Y156" i="3"/>
  <c r="Z156" i="3"/>
  <c r="AA156" i="3"/>
  <c r="AH156" i="3"/>
  <c r="AI156" i="3" s="1"/>
  <c r="AJ156" i="3"/>
  <c r="AK156" i="3"/>
  <c r="AL156" i="3"/>
  <c r="AM156" i="3"/>
  <c r="AN156" i="3"/>
  <c r="W157" i="3"/>
  <c r="X157" i="3"/>
  <c r="Y157" i="3"/>
  <c r="AB157" i="3" s="1"/>
  <c r="AC157" i="3" s="1"/>
  <c r="AD157" i="3"/>
  <c r="Z157" i="3"/>
  <c r="AA157" i="3"/>
  <c r="AK157" i="3"/>
  <c r="AL157" i="3"/>
  <c r="AE157" i="3"/>
  <c r="AH157" i="3"/>
  <c r="AI157" i="3"/>
  <c r="AJ157" i="3"/>
  <c r="AM157" i="3"/>
  <c r="AN157" i="3"/>
  <c r="W158" i="3"/>
  <c r="X158" i="3"/>
  <c r="Y158" i="3"/>
  <c r="AB158" i="3" s="1"/>
  <c r="Z158" i="3"/>
  <c r="AA158" i="3"/>
  <c r="AE158" i="3"/>
  <c r="AH158" i="3"/>
  <c r="AI158" i="3"/>
  <c r="AJ158" i="3"/>
  <c r="AM158" i="3"/>
  <c r="AN158" i="3"/>
  <c r="W159" i="3"/>
  <c r="X159" i="3"/>
  <c r="Y159" i="3"/>
  <c r="AB159" i="3" s="1"/>
  <c r="Z159" i="3"/>
  <c r="AA159" i="3"/>
  <c r="AE159" i="3"/>
  <c r="AH159" i="3"/>
  <c r="AI159" i="3" s="1"/>
  <c r="AJ159" i="3"/>
  <c r="AM159" i="3"/>
  <c r="AN159" i="3"/>
  <c r="W160" i="3"/>
  <c r="X160" i="3"/>
  <c r="Y160" i="3"/>
  <c r="AB160" i="3" s="1"/>
  <c r="AC160" i="3" s="1"/>
  <c r="AD160" i="3"/>
  <c r="Z160" i="3"/>
  <c r="AA160" i="3"/>
  <c r="AE160" i="3"/>
  <c r="AF160" i="3"/>
  <c r="AG160" i="3" s="1"/>
  <c r="AH160" i="3"/>
  <c r="AI160" i="3"/>
  <c r="AJ160" i="3"/>
  <c r="AK160" i="3"/>
  <c r="AL160" i="3" s="1"/>
  <c r="AM160" i="3"/>
  <c r="AN160" i="3"/>
  <c r="W161" i="3"/>
  <c r="X161" i="3"/>
  <c r="Y161" i="3"/>
  <c r="AB161" i="3"/>
  <c r="Z161" i="3"/>
  <c r="AA161" i="3"/>
  <c r="AE161" i="3"/>
  <c r="AH161" i="3"/>
  <c r="AI161" i="3" s="1"/>
  <c r="AJ161" i="3"/>
  <c r="AM161" i="3"/>
  <c r="AN161" i="3"/>
  <c r="W162" i="3"/>
  <c r="X162" i="3"/>
  <c r="Y162" i="3"/>
  <c r="AB162" i="3"/>
  <c r="Z162" i="3"/>
  <c r="AA162" i="3"/>
  <c r="AE162" i="3"/>
  <c r="AH162" i="3"/>
  <c r="AI162" i="3" s="1"/>
  <c r="AJ162" i="3"/>
  <c r="AM162" i="3"/>
  <c r="AN162" i="3"/>
  <c r="W163" i="3"/>
  <c r="X163" i="3"/>
  <c r="Y163" i="3"/>
  <c r="AE163" i="3" s="1"/>
  <c r="AB163" i="3"/>
  <c r="Z163" i="3"/>
  <c r="AA163" i="3"/>
  <c r="AH163" i="3"/>
  <c r="AI163" i="3" s="1"/>
  <c r="AJ163" i="3"/>
  <c r="AM163" i="3"/>
  <c r="AN163" i="3"/>
  <c r="W164" i="3"/>
  <c r="X164" i="3"/>
  <c r="Y164" i="3"/>
  <c r="AB164" i="3" s="1"/>
  <c r="AC164" i="3" s="1"/>
  <c r="AD164" i="3" s="1"/>
  <c r="Z164" i="3"/>
  <c r="AA164" i="3"/>
  <c r="AH164" i="3"/>
  <c r="AI164" i="3"/>
  <c r="AJ164" i="3"/>
  <c r="AK164" i="3"/>
  <c r="AL164" i="3"/>
  <c r="AM164" i="3"/>
  <c r="AN164" i="3"/>
  <c r="W165" i="3"/>
  <c r="X165" i="3"/>
  <c r="Y165" i="3"/>
  <c r="AB165" i="3" s="1"/>
  <c r="Z165" i="3"/>
  <c r="AA165" i="3"/>
  <c r="AC165" i="3" s="1"/>
  <c r="AD165" i="3" s="1"/>
  <c r="AE165" i="3"/>
  <c r="AH165" i="3"/>
  <c r="AI165" i="3" s="1"/>
  <c r="AJ165" i="3"/>
  <c r="AM165" i="3"/>
  <c r="AN165" i="3"/>
  <c r="W166" i="3"/>
  <c r="X166" i="3"/>
  <c r="Y166" i="3"/>
  <c r="AB166" i="3" s="1"/>
  <c r="Z166" i="3"/>
  <c r="AA166" i="3"/>
  <c r="AH166" i="3"/>
  <c r="AI166" i="3" s="1"/>
  <c r="AJ166" i="3"/>
  <c r="AM166" i="3"/>
  <c r="AN166" i="3"/>
  <c r="W167" i="3"/>
  <c r="X167" i="3"/>
  <c r="Y167" i="3"/>
  <c r="Z167" i="3"/>
  <c r="AA167" i="3"/>
  <c r="AH167" i="3"/>
  <c r="AI167" i="3" s="1"/>
  <c r="AJ167" i="3"/>
  <c r="AK167" i="3"/>
  <c r="AL167" i="3" s="1"/>
  <c r="AM167" i="3"/>
  <c r="AN167" i="3"/>
  <c r="W168" i="3"/>
  <c r="X168" i="3"/>
  <c r="Y168" i="3"/>
  <c r="Z168" i="3"/>
  <c r="AA168" i="3"/>
  <c r="AK168" i="3" s="1"/>
  <c r="AL168" i="3" s="1"/>
  <c r="AH168" i="3"/>
  <c r="AI168" i="3" s="1"/>
  <c r="AJ168" i="3"/>
  <c r="AM168" i="3"/>
  <c r="AN168" i="3"/>
  <c r="W169" i="3"/>
  <c r="X169" i="3"/>
  <c r="Y169" i="3"/>
  <c r="AB169" i="3"/>
  <c r="AC169" i="3"/>
  <c r="AD169" i="3" s="1"/>
  <c r="Z169" i="3"/>
  <c r="AA169" i="3"/>
  <c r="AK169" i="3"/>
  <c r="AL169" i="3" s="1"/>
  <c r="AE169" i="3"/>
  <c r="AH169" i="3"/>
  <c r="AI169" i="3"/>
  <c r="AJ169" i="3"/>
  <c r="AM169" i="3"/>
  <c r="AN169" i="3"/>
  <c r="W170" i="3"/>
  <c r="X170" i="3"/>
  <c r="Y170" i="3"/>
  <c r="AB170" i="3"/>
  <c r="Z170" i="3"/>
  <c r="AA170" i="3"/>
  <c r="AE170" i="3"/>
  <c r="AH170" i="3"/>
  <c r="AI170" i="3"/>
  <c r="AJ170" i="3"/>
  <c r="AM170" i="3"/>
  <c r="AN170" i="3"/>
  <c r="W171" i="3"/>
  <c r="X171" i="3"/>
  <c r="Y171" i="3"/>
  <c r="AB171" i="3"/>
  <c r="AC171" i="3"/>
  <c r="AD171" i="3" s="1"/>
  <c r="Z171" i="3"/>
  <c r="AA171" i="3"/>
  <c r="AK171" i="3" s="1"/>
  <c r="AL171" i="3" s="1"/>
  <c r="AE171" i="3"/>
  <c r="AH171" i="3"/>
  <c r="AI171" i="3"/>
  <c r="AJ171" i="3"/>
  <c r="AM171" i="3"/>
  <c r="AN171" i="3"/>
  <c r="W172" i="3"/>
  <c r="X172" i="3"/>
  <c r="Y172" i="3"/>
  <c r="Z172" i="3"/>
  <c r="AA172" i="3"/>
  <c r="AH172" i="3"/>
  <c r="AI172" i="3" s="1"/>
  <c r="AJ172" i="3"/>
  <c r="AK172" i="3"/>
  <c r="AL172" i="3" s="1"/>
  <c r="AM172" i="3"/>
  <c r="AN172" i="3"/>
  <c r="W173" i="3"/>
  <c r="X173" i="3"/>
  <c r="Y173" i="3"/>
  <c r="AB173" i="3"/>
  <c r="AC173" i="3"/>
  <c r="AD173" i="3" s="1"/>
  <c r="Z173" i="3"/>
  <c r="AA173" i="3"/>
  <c r="AK173" i="3"/>
  <c r="AL173" i="3" s="1"/>
  <c r="AE173" i="3"/>
  <c r="AH173" i="3"/>
  <c r="AI173" i="3"/>
  <c r="AJ173" i="3"/>
  <c r="AM173" i="3"/>
  <c r="AN173" i="3"/>
  <c r="W174" i="3"/>
  <c r="X174" i="3"/>
  <c r="Y174" i="3"/>
  <c r="AB174" i="3"/>
  <c r="Z174" i="3"/>
  <c r="AA174" i="3"/>
  <c r="AF174" i="3" s="1"/>
  <c r="AE174" i="3"/>
  <c r="AG174" i="3"/>
  <c r="AH174" i="3"/>
  <c r="AI174" i="3" s="1"/>
  <c r="AJ174" i="3"/>
  <c r="AK174" i="3"/>
  <c r="AL174" i="3" s="1"/>
  <c r="AM174" i="3"/>
  <c r="AN174" i="3"/>
  <c r="W175" i="3"/>
  <c r="X175" i="3"/>
  <c r="Y175" i="3"/>
  <c r="AB175" i="3"/>
  <c r="AC175" i="3"/>
  <c r="AD175" i="3" s="1"/>
  <c r="Z175" i="3"/>
  <c r="AA175" i="3"/>
  <c r="AK175" i="3" s="1"/>
  <c r="AL175" i="3" s="1"/>
  <c r="AE175" i="3"/>
  <c r="AH175" i="3"/>
  <c r="AI175" i="3"/>
  <c r="AJ175" i="3"/>
  <c r="AM175" i="3"/>
  <c r="AN175" i="3"/>
  <c r="W176" i="3"/>
  <c r="X176" i="3"/>
  <c r="Y176" i="3"/>
  <c r="AB176" i="3" s="1"/>
  <c r="Z176" i="3"/>
  <c r="AA176" i="3"/>
  <c r="AC176" i="3" s="1"/>
  <c r="AD176" i="3" s="1"/>
  <c r="AH176" i="3"/>
  <c r="AI176" i="3"/>
  <c r="AJ176" i="3"/>
  <c r="AK176" i="3"/>
  <c r="AL176" i="3" s="1"/>
  <c r="AM176" i="3"/>
  <c r="AN176" i="3"/>
  <c r="W177" i="3"/>
  <c r="X177" i="3"/>
  <c r="Y177" i="3"/>
  <c r="AB177" i="3"/>
  <c r="Z177" i="3"/>
  <c r="AA177" i="3"/>
  <c r="AE177" i="3"/>
  <c r="AH177" i="3"/>
  <c r="AI177" i="3" s="1"/>
  <c r="AJ177" i="3"/>
  <c r="AM177" i="3"/>
  <c r="AN177" i="3"/>
  <c r="W178" i="3"/>
  <c r="X178" i="3"/>
  <c r="Y178" i="3"/>
  <c r="AB178" i="3"/>
  <c r="Z178" i="3"/>
  <c r="AA178" i="3"/>
  <c r="AE178" i="3"/>
  <c r="AH178" i="3"/>
  <c r="AI178" i="3" s="1"/>
  <c r="AJ178" i="3"/>
  <c r="AM178" i="3"/>
  <c r="AN178" i="3"/>
  <c r="W179" i="3"/>
  <c r="X179" i="3"/>
  <c r="Y179" i="3"/>
  <c r="AB179" i="3"/>
  <c r="Z179" i="3"/>
  <c r="AA179" i="3"/>
  <c r="AE179" i="3"/>
  <c r="AH179" i="3"/>
  <c r="AI179" i="3" s="1"/>
  <c r="AJ179" i="3"/>
  <c r="AM179" i="3"/>
  <c r="AN179" i="3"/>
  <c r="W180" i="3"/>
  <c r="X180" i="3"/>
  <c r="Y180" i="3"/>
  <c r="AB180" i="3"/>
  <c r="AD180" i="3"/>
  <c r="Z180" i="3"/>
  <c r="AA180" i="3"/>
  <c r="AC180" i="3" s="1"/>
  <c r="AH180" i="3"/>
  <c r="AI180" i="3"/>
  <c r="AJ180" i="3"/>
  <c r="AK180" i="3"/>
  <c r="AL180" i="3" s="1"/>
  <c r="AM180" i="3"/>
  <c r="AN180" i="3"/>
  <c r="W181" i="3"/>
  <c r="X181" i="3"/>
  <c r="Y181" i="3"/>
  <c r="AB181" i="3" s="1"/>
  <c r="AC181" i="3" s="1"/>
  <c r="AD181" i="3" s="1"/>
  <c r="Z181" i="3"/>
  <c r="AA181" i="3"/>
  <c r="AK181" i="3"/>
  <c r="AL181" i="3" s="1"/>
  <c r="AE181" i="3"/>
  <c r="AH181" i="3"/>
  <c r="AI181" i="3"/>
  <c r="AJ181" i="3"/>
  <c r="AM181" i="3"/>
  <c r="AN181" i="3"/>
  <c r="W182" i="3"/>
  <c r="X182" i="3"/>
  <c r="Y182" i="3"/>
  <c r="AB182" i="3" s="1"/>
  <c r="Z182" i="3"/>
  <c r="AA182" i="3"/>
  <c r="AH182" i="3"/>
  <c r="AI182" i="3"/>
  <c r="AJ182" i="3"/>
  <c r="AM182" i="3"/>
  <c r="AN182" i="3"/>
  <c r="W183" i="3"/>
  <c r="X183" i="3"/>
  <c r="Y183" i="3"/>
  <c r="Z183" i="3"/>
  <c r="AA183" i="3"/>
  <c r="AH183" i="3"/>
  <c r="AI183" i="3"/>
  <c r="AJ183" i="3"/>
  <c r="AK183" i="3"/>
  <c r="AL183" i="3" s="1"/>
  <c r="AM183" i="3"/>
  <c r="AN183" i="3"/>
  <c r="W184" i="3"/>
  <c r="X184" i="3"/>
  <c r="Y184" i="3"/>
  <c r="AB184" i="3" s="1"/>
  <c r="AC184" i="3"/>
  <c r="AD184" i="3" s="1"/>
  <c r="Z184" i="3"/>
  <c r="AA184" i="3"/>
  <c r="AH184" i="3"/>
  <c r="AI184" i="3" s="1"/>
  <c r="AJ184" i="3"/>
  <c r="AK184" i="3"/>
  <c r="AL184" i="3"/>
  <c r="AM184" i="3"/>
  <c r="AN184" i="3"/>
  <c r="W185" i="3"/>
  <c r="X185" i="3"/>
  <c r="Y185" i="3"/>
  <c r="AB185" i="3"/>
  <c r="AD185" i="3"/>
  <c r="Z185" i="3"/>
  <c r="AA185" i="3"/>
  <c r="AC185" i="3" s="1"/>
  <c r="AE185" i="3"/>
  <c r="AH185" i="3"/>
  <c r="AI185" i="3" s="1"/>
  <c r="AJ185" i="3"/>
  <c r="AM185" i="3"/>
  <c r="AN185" i="3"/>
  <c r="W186" i="3"/>
  <c r="X186" i="3"/>
  <c r="Y186" i="3"/>
  <c r="AB186" i="3"/>
  <c r="Z186" i="3"/>
  <c r="AA186" i="3"/>
  <c r="AE186" i="3"/>
  <c r="AH186" i="3"/>
  <c r="AI186" i="3" s="1"/>
  <c r="AJ186" i="3"/>
  <c r="AM186" i="3"/>
  <c r="AN186" i="3"/>
  <c r="W187" i="3"/>
  <c r="X187" i="3"/>
  <c r="Y187" i="3"/>
  <c r="AB187" i="3"/>
  <c r="AD187" i="3"/>
  <c r="Z187" i="3"/>
  <c r="AA187" i="3"/>
  <c r="AC187" i="3" s="1"/>
  <c r="AE187" i="3"/>
  <c r="AF187" i="3"/>
  <c r="AG187" i="3" s="1"/>
  <c r="AH187" i="3"/>
  <c r="AI187" i="3" s="1"/>
  <c r="AJ187" i="3"/>
  <c r="AM187" i="3"/>
  <c r="AN187" i="3"/>
  <c r="W188" i="3"/>
  <c r="X188" i="3"/>
  <c r="Y188" i="3"/>
  <c r="AB188" i="3"/>
  <c r="Z188" i="3"/>
  <c r="AA188" i="3"/>
  <c r="AH188" i="3"/>
  <c r="AI188" i="3"/>
  <c r="AJ188" i="3"/>
  <c r="AK188" i="3"/>
  <c r="AL188" i="3" s="1"/>
  <c r="AM188" i="3"/>
  <c r="AN188" i="3"/>
  <c r="W189" i="3"/>
  <c r="X189" i="3"/>
  <c r="Y189" i="3"/>
  <c r="AB189" i="3" s="1"/>
  <c r="AC189" i="3" s="1"/>
  <c r="AD189" i="3" s="1"/>
  <c r="Z189" i="3"/>
  <c r="AA189" i="3"/>
  <c r="AK189" i="3"/>
  <c r="AL189" i="3" s="1"/>
  <c r="AE189" i="3"/>
  <c r="AH189" i="3"/>
  <c r="AI189" i="3"/>
  <c r="AJ189" i="3"/>
  <c r="AM189" i="3"/>
  <c r="AN189" i="3"/>
  <c r="W190" i="3"/>
  <c r="X190" i="3"/>
  <c r="Y190" i="3"/>
  <c r="AB190" i="3" s="1"/>
  <c r="Z190" i="3"/>
  <c r="AA190" i="3"/>
  <c r="AE190" i="3"/>
  <c r="AH190" i="3"/>
  <c r="AI190" i="3"/>
  <c r="AJ190" i="3"/>
  <c r="AM190" i="3"/>
  <c r="AN190" i="3"/>
  <c r="W191" i="3"/>
  <c r="X191" i="3"/>
  <c r="Y191" i="3"/>
  <c r="AB191" i="3" s="1"/>
  <c r="AC191" i="3" s="1"/>
  <c r="AD191" i="3" s="1"/>
  <c r="Z191" i="3"/>
  <c r="AA191" i="3"/>
  <c r="AE191" i="3"/>
  <c r="AF191" i="3" s="1"/>
  <c r="AG191" i="3" s="1"/>
  <c r="AH191" i="3"/>
  <c r="AI191" i="3"/>
  <c r="AJ191" i="3"/>
  <c r="AK191" i="3"/>
  <c r="AL191" i="3" s="1"/>
  <c r="AM191" i="3"/>
  <c r="AN191" i="3"/>
  <c r="W192" i="3"/>
  <c r="X192" i="3"/>
  <c r="Y192" i="3"/>
  <c r="AB192" i="3" s="1"/>
  <c r="AC192" i="3" s="1"/>
  <c r="AD192" i="3" s="1"/>
  <c r="Z192" i="3"/>
  <c r="AA192" i="3"/>
  <c r="AH192" i="3"/>
  <c r="AI192" i="3" s="1"/>
  <c r="AJ192" i="3"/>
  <c r="AK192" i="3"/>
  <c r="AL192" i="3"/>
  <c r="AM192" i="3"/>
  <c r="AN192" i="3"/>
  <c r="W193" i="3"/>
  <c r="X193" i="3"/>
  <c r="Y193" i="3"/>
  <c r="AB193" i="3"/>
  <c r="Z193" i="3"/>
  <c r="AA193" i="3"/>
  <c r="AE193" i="3"/>
  <c r="AH193" i="3"/>
  <c r="AI193" i="3" s="1"/>
  <c r="AJ193" i="3"/>
  <c r="AM193" i="3"/>
  <c r="AN193" i="3"/>
  <c r="W194" i="3"/>
  <c r="X194" i="3"/>
  <c r="Y194" i="3"/>
  <c r="AB194" i="3"/>
  <c r="Z194" i="3"/>
  <c r="AA194" i="3"/>
  <c r="AE194" i="3"/>
  <c r="AH194" i="3"/>
  <c r="AI194" i="3" s="1"/>
  <c r="AJ194" i="3"/>
  <c r="AM194" i="3"/>
  <c r="AN194" i="3"/>
  <c r="W195" i="3"/>
  <c r="X195" i="3"/>
  <c r="Y195" i="3"/>
  <c r="AE195" i="3" s="1"/>
  <c r="AB195" i="3"/>
  <c r="Z195" i="3"/>
  <c r="AA195" i="3"/>
  <c r="AH195" i="3"/>
  <c r="AI195" i="3" s="1"/>
  <c r="AJ195" i="3"/>
  <c r="AM195" i="3"/>
  <c r="AN195" i="3"/>
  <c r="W196" i="3"/>
  <c r="X196" i="3"/>
  <c r="Y196" i="3"/>
  <c r="AB196" i="3"/>
  <c r="Z196" i="3"/>
  <c r="AA196" i="3"/>
  <c r="AC196" i="3" s="1"/>
  <c r="AD196" i="3" s="1"/>
  <c r="AH196" i="3"/>
  <c r="AI196" i="3"/>
  <c r="AJ196" i="3"/>
  <c r="AK196" i="3"/>
  <c r="AL196" i="3" s="1"/>
  <c r="AM196" i="3"/>
  <c r="AN196" i="3"/>
  <c r="W197" i="3"/>
  <c r="X197" i="3"/>
  <c r="Y197" i="3"/>
  <c r="AB197" i="3" s="1"/>
  <c r="AC197" i="3" s="1"/>
  <c r="AD197" i="3" s="1"/>
  <c r="Z197" i="3"/>
  <c r="AA197" i="3"/>
  <c r="AK197" i="3"/>
  <c r="AL197" i="3" s="1"/>
  <c r="AE197" i="3"/>
  <c r="AH197" i="3"/>
  <c r="AI197" i="3"/>
  <c r="AJ197" i="3"/>
  <c r="AM197" i="3"/>
  <c r="AN197" i="3"/>
  <c r="W198" i="3"/>
  <c r="X198" i="3"/>
  <c r="Y198" i="3"/>
  <c r="AB198" i="3" s="1"/>
  <c r="Z198" i="3"/>
  <c r="AA198" i="3"/>
  <c r="AE198" i="3"/>
  <c r="AH198" i="3"/>
  <c r="AI198" i="3"/>
  <c r="AJ198" i="3"/>
  <c r="AM198" i="3"/>
  <c r="AN198" i="3"/>
  <c r="W199" i="3"/>
  <c r="X199" i="3"/>
  <c r="Y199" i="3"/>
  <c r="Z199" i="3"/>
  <c r="AA199" i="3"/>
  <c r="AH199" i="3"/>
  <c r="AI199" i="3"/>
  <c r="AJ199" i="3"/>
  <c r="AK199" i="3"/>
  <c r="AL199" i="3" s="1"/>
  <c r="AM199" i="3"/>
  <c r="AN199" i="3"/>
  <c r="W200" i="3"/>
  <c r="X200" i="3"/>
  <c r="Y200" i="3"/>
  <c r="AB200" i="3" s="1"/>
  <c r="AC200" i="3" s="1"/>
  <c r="AD200" i="3" s="1"/>
  <c r="Z200" i="3"/>
  <c r="AA200" i="3"/>
  <c r="AH200" i="3"/>
  <c r="AI200" i="3" s="1"/>
  <c r="AJ200" i="3"/>
  <c r="AK200" i="3"/>
  <c r="AL200" i="3"/>
  <c r="AM200" i="3"/>
  <c r="AN200" i="3"/>
  <c r="W201" i="3"/>
  <c r="X201" i="3"/>
  <c r="Y201" i="3"/>
  <c r="AB201" i="3" s="1"/>
  <c r="Z201" i="3"/>
  <c r="AA201" i="3"/>
  <c r="AE201" i="3"/>
  <c r="AH201" i="3"/>
  <c r="AI201" i="3" s="1"/>
  <c r="AJ201" i="3"/>
  <c r="AM201" i="3"/>
  <c r="AN201" i="3"/>
  <c r="W202" i="3"/>
  <c r="X202" i="3"/>
  <c r="Y202" i="3"/>
  <c r="AB202" i="3" s="1"/>
  <c r="Z202" i="3"/>
  <c r="AA202" i="3"/>
  <c r="AE202" i="3"/>
  <c r="AH202" i="3"/>
  <c r="AI202" i="3" s="1"/>
  <c r="AJ202" i="3"/>
  <c r="AM202" i="3"/>
  <c r="AN202" i="3"/>
  <c r="W203" i="3"/>
  <c r="X203" i="3"/>
  <c r="Y203" i="3"/>
  <c r="AE203" i="3" s="1"/>
  <c r="AF203" i="3" s="1"/>
  <c r="AG203" i="3" s="1"/>
  <c r="Z203" i="3"/>
  <c r="AA203" i="3"/>
  <c r="AH203" i="3"/>
  <c r="AI203" i="3" s="1"/>
  <c r="AJ203" i="3"/>
  <c r="AK203" i="3"/>
  <c r="AL203" i="3" s="1"/>
  <c r="AM203" i="3"/>
  <c r="AN203" i="3"/>
  <c r="W204" i="3"/>
  <c r="X204" i="3"/>
  <c r="Y204" i="3"/>
  <c r="AB204" i="3"/>
  <c r="AC204" i="3"/>
  <c r="AD204" i="3" s="1"/>
  <c r="Z204" i="3"/>
  <c r="AA204" i="3"/>
  <c r="AH204" i="3"/>
  <c r="AI204" i="3" s="1"/>
  <c r="AJ204" i="3"/>
  <c r="AK204" i="3"/>
  <c r="AL204" i="3"/>
  <c r="AM204" i="3"/>
  <c r="AN204" i="3"/>
  <c r="W205" i="3"/>
  <c r="X205" i="3"/>
  <c r="Y205" i="3"/>
  <c r="AB205" i="3" s="1"/>
  <c r="AC205" i="3" s="1"/>
  <c r="AD205" i="3" s="1"/>
  <c r="Z205" i="3"/>
  <c r="AA205" i="3"/>
  <c r="AK205" i="3"/>
  <c r="AL205" i="3"/>
  <c r="AE205" i="3"/>
  <c r="AH205" i="3"/>
  <c r="AI205" i="3"/>
  <c r="AJ205" i="3"/>
  <c r="AM205" i="3"/>
  <c r="AN205" i="3"/>
  <c r="W206" i="3"/>
  <c r="X206" i="3"/>
  <c r="Y206" i="3"/>
  <c r="AB206" i="3" s="1"/>
  <c r="Z206" i="3"/>
  <c r="AA206" i="3"/>
  <c r="AE206" i="3"/>
  <c r="AH206" i="3"/>
  <c r="AI206" i="3"/>
  <c r="AJ206" i="3"/>
  <c r="AM206" i="3"/>
  <c r="AN206" i="3"/>
  <c r="W207" i="3"/>
  <c r="X207" i="3"/>
  <c r="Y207" i="3"/>
  <c r="AB207" i="3" s="1"/>
  <c r="AC207" i="3" s="1"/>
  <c r="AD207" i="3" s="1"/>
  <c r="Z207" i="3"/>
  <c r="AA207" i="3"/>
  <c r="AE207" i="3"/>
  <c r="AF207" i="3"/>
  <c r="AG207" i="3" s="1"/>
  <c r="AH207" i="3"/>
  <c r="AI207" i="3"/>
  <c r="AJ207" i="3"/>
  <c r="AK207" i="3"/>
  <c r="AL207" i="3" s="1"/>
  <c r="AM207" i="3"/>
  <c r="AN207" i="3"/>
  <c r="W208" i="3"/>
  <c r="X208" i="3"/>
  <c r="Y208" i="3"/>
  <c r="AB208" i="3"/>
  <c r="Z208" i="3"/>
  <c r="AA208" i="3"/>
  <c r="AC208" i="3" s="1"/>
  <c r="AD208" i="3" s="1"/>
  <c r="AH208" i="3"/>
  <c r="AI208" i="3" s="1"/>
  <c r="AJ208" i="3"/>
  <c r="AK208" i="3"/>
  <c r="AL208" i="3" s="1"/>
  <c r="AM208" i="3"/>
  <c r="AN208" i="3"/>
  <c r="W209" i="3"/>
  <c r="X209" i="3"/>
  <c r="Y209" i="3"/>
  <c r="AB209" i="3"/>
  <c r="AC209" i="3"/>
  <c r="AD209" i="3" s="1"/>
  <c r="Z209" i="3"/>
  <c r="AA209" i="3"/>
  <c r="AK209" i="3"/>
  <c r="AL209" i="3" s="1"/>
  <c r="AE209" i="3"/>
  <c r="AH209" i="3"/>
  <c r="AI209" i="3"/>
  <c r="AJ209" i="3"/>
  <c r="AM209" i="3"/>
  <c r="AN209" i="3"/>
  <c r="W210" i="3"/>
  <c r="X210" i="3"/>
  <c r="Y210" i="3"/>
  <c r="AB210" i="3"/>
  <c r="Z210" i="3"/>
  <c r="AA210" i="3"/>
  <c r="AE210" i="3"/>
  <c r="AH210" i="3"/>
  <c r="AI210" i="3"/>
  <c r="AJ210" i="3"/>
  <c r="AM210" i="3"/>
  <c r="AN210" i="3"/>
  <c r="W211" i="3"/>
  <c r="X211" i="3"/>
  <c r="Y211" i="3"/>
  <c r="AB211" i="3"/>
  <c r="AC211" i="3"/>
  <c r="AD211" i="3" s="1"/>
  <c r="Z211" i="3"/>
  <c r="AA211" i="3"/>
  <c r="AK211" i="3" s="1"/>
  <c r="AL211" i="3" s="1"/>
  <c r="AE211" i="3"/>
  <c r="AH211" i="3"/>
  <c r="AI211" i="3"/>
  <c r="AJ211" i="3"/>
  <c r="AM211" i="3"/>
  <c r="AN211" i="3"/>
  <c r="W212" i="3"/>
  <c r="X212" i="3"/>
  <c r="Y212" i="3"/>
  <c r="AB212" i="3" s="1"/>
  <c r="Z212" i="3"/>
  <c r="AA212" i="3"/>
  <c r="AC212" i="3" s="1"/>
  <c r="AD212" i="3" s="1"/>
  <c r="AH212" i="3"/>
  <c r="AI212" i="3"/>
  <c r="AJ212" i="3"/>
  <c r="AK212" i="3"/>
  <c r="AL212" i="3" s="1"/>
  <c r="AM212" i="3"/>
  <c r="AN212" i="3"/>
  <c r="W213" i="3"/>
  <c r="X213" i="3"/>
  <c r="Y213" i="3"/>
  <c r="AB213" i="3"/>
  <c r="Z213" i="3"/>
  <c r="AA213" i="3"/>
  <c r="AC213" i="3" s="1"/>
  <c r="AD213" i="3" s="1"/>
  <c r="AE213" i="3"/>
  <c r="AH213" i="3"/>
  <c r="AI213" i="3" s="1"/>
  <c r="AJ213" i="3"/>
  <c r="AM213" i="3"/>
  <c r="AN213" i="3"/>
  <c r="W214" i="3"/>
  <c r="X214" i="3"/>
  <c r="Y214" i="3"/>
  <c r="AB214" i="3"/>
  <c r="Z214" i="3"/>
  <c r="AA214" i="3"/>
  <c r="AE214" i="3"/>
  <c r="AH214" i="3"/>
  <c r="AI214" i="3" s="1"/>
  <c r="AJ214" i="3"/>
  <c r="AM214" i="3"/>
  <c r="AN214" i="3"/>
  <c r="W215" i="3"/>
  <c r="X215" i="3"/>
  <c r="Y215" i="3"/>
  <c r="AE215" i="3" s="1"/>
  <c r="AB215" i="3"/>
  <c r="Z215" i="3"/>
  <c r="AA215" i="3"/>
  <c r="AH215" i="3"/>
  <c r="AI215" i="3" s="1"/>
  <c r="AJ215" i="3"/>
  <c r="AM215" i="3"/>
  <c r="AN215" i="3"/>
  <c r="W216" i="3"/>
  <c r="X216" i="3"/>
  <c r="Y216" i="3"/>
  <c r="AB216" i="3" s="1"/>
  <c r="AC216" i="3" s="1"/>
  <c r="AD216" i="3" s="1"/>
  <c r="Z216" i="3"/>
  <c r="AA216" i="3"/>
  <c r="AH216" i="3"/>
  <c r="AI216" i="3"/>
  <c r="AJ216" i="3"/>
  <c r="AK216" i="3"/>
  <c r="AL216" i="3"/>
  <c r="AM216" i="3"/>
  <c r="AN216" i="3"/>
  <c r="W217" i="3"/>
  <c r="X217" i="3"/>
  <c r="Y217" i="3"/>
  <c r="AB217" i="3" s="1"/>
  <c r="Z217" i="3"/>
  <c r="AA217" i="3"/>
  <c r="AC217" i="3" s="1"/>
  <c r="AD217" i="3" s="1"/>
  <c r="AE217" i="3"/>
  <c r="AH217" i="3"/>
  <c r="AI217" i="3" s="1"/>
  <c r="AJ217" i="3"/>
  <c r="AM217" i="3"/>
  <c r="AN217" i="3"/>
  <c r="W218" i="3"/>
  <c r="X218" i="3"/>
  <c r="Y218" i="3"/>
  <c r="AB218" i="3" s="1"/>
  <c r="Z218" i="3"/>
  <c r="AA218" i="3"/>
  <c r="AE218" i="3"/>
  <c r="AH218" i="3"/>
  <c r="AI218" i="3" s="1"/>
  <c r="AJ218" i="3"/>
  <c r="AM218" i="3"/>
  <c r="AN218" i="3"/>
  <c r="W219" i="3"/>
  <c r="X219" i="3"/>
  <c r="Y219" i="3"/>
  <c r="AE219" i="3" s="1"/>
  <c r="AF219" i="3" s="1"/>
  <c r="AG219" i="3" s="1"/>
  <c r="Z219" i="3"/>
  <c r="AA219" i="3"/>
  <c r="AH219" i="3"/>
  <c r="AI219" i="3" s="1"/>
  <c r="AJ219" i="3"/>
  <c r="AK219" i="3"/>
  <c r="AL219" i="3" s="1"/>
  <c r="AM219" i="3"/>
  <c r="AN219" i="3"/>
  <c r="W220" i="3"/>
  <c r="X220" i="3"/>
  <c r="Y220" i="3"/>
  <c r="AB220" i="3"/>
  <c r="AC220" i="3"/>
  <c r="AD220" i="3" s="1"/>
  <c r="Z220" i="3"/>
  <c r="AA220" i="3"/>
  <c r="AH220" i="3"/>
  <c r="AI220" i="3" s="1"/>
  <c r="AJ220" i="3"/>
  <c r="AK220" i="3"/>
  <c r="AL220" i="3"/>
  <c r="AM220" i="3"/>
  <c r="AN220" i="3"/>
  <c r="W221" i="3"/>
  <c r="X221" i="3"/>
  <c r="Y221" i="3"/>
  <c r="AB221" i="3" s="1"/>
  <c r="AC221" i="3" s="1"/>
  <c r="AD221" i="3" s="1"/>
  <c r="Z221" i="3"/>
  <c r="AA221" i="3"/>
  <c r="AK221" i="3"/>
  <c r="AL221" i="3"/>
  <c r="AE221" i="3"/>
  <c r="AH221" i="3"/>
  <c r="AI221" i="3"/>
  <c r="AJ221" i="3"/>
  <c r="AM221" i="3"/>
  <c r="AN221" i="3"/>
  <c r="W222" i="3"/>
  <c r="X222" i="3"/>
  <c r="Y222" i="3"/>
  <c r="AB222" i="3" s="1"/>
  <c r="Z222" i="3"/>
  <c r="AA222" i="3"/>
  <c r="AE222" i="3"/>
  <c r="AH222" i="3"/>
  <c r="AI222" i="3"/>
  <c r="AJ222" i="3"/>
  <c r="AM222" i="3"/>
  <c r="AN222" i="3"/>
  <c r="W223" i="3"/>
  <c r="X223" i="3"/>
  <c r="Y223" i="3"/>
  <c r="AB223" i="3" s="1"/>
  <c r="AC223" i="3" s="1"/>
  <c r="AD223" i="3" s="1"/>
  <c r="Z223" i="3"/>
  <c r="AA223" i="3"/>
  <c r="AE223" i="3"/>
  <c r="AF223" i="3"/>
  <c r="AG223" i="3" s="1"/>
  <c r="AH223" i="3"/>
  <c r="AI223" i="3"/>
  <c r="AJ223" i="3"/>
  <c r="AK223" i="3"/>
  <c r="AL223" i="3" s="1"/>
  <c r="AM223" i="3"/>
  <c r="AN223" i="3"/>
  <c r="W224" i="3"/>
  <c r="X224" i="3"/>
  <c r="Y224" i="3"/>
  <c r="AB224" i="3"/>
  <c r="Z224" i="3"/>
  <c r="AA224" i="3"/>
  <c r="AC224" i="3" s="1"/>
  <c r="AD224" i="3" s="1"/>
  <c r="AH224" i="3"/>
  <c r="AI224" i="3" s="1"/>
  <c r="AJ224" i="3"/>
  <c r="AK224" i="3"/>
  <c r="AL224" i="3" s="1"/>
  <c r="AM224" i="3"/>
  <c r="AN224" i="3"/>
  <c r="W225" i="3"/>
  <c r="X225" i="3"/>
  <c r="Y225" i="3"/>
  <c r="AB225" i="3"/>
  <c r="AC225" i="3"/>
  <c r="AD225" i="3" s="1"/>
  <c r="Z225" i="3"/>
  <c r="AA225" i="3"/>
  <c r="AK225" i="3"/>
  <c r="AL225" i="3" s="1"/>
  <c r="AE225" i="3"/>
  <c r="AH225" i="3"/>
  <c r="AI225" i="3"/>
  <c r="AJ225" i="3"/>
  <c r="AM225" i="3"/>
  <c r="AN225" i="3"/>
  <c r="W226" i="3"/>
  <c r="X226" i="3"/>
  <c r="Y226" i="3"/>
  <c r="AB226" i="3"/>
  <c r="Z226" i="3"/>
  <c r="AA226" i="3"/>
  <c r="AE226" i="3"/>
  <c r="AH226" i="3"/>
  <c r="AI226" i="3"/>
  <c r="AJ226" i="3"/>
  <c r="AM226" i="3"/>
  <c r="AN226" i="3"/>
  <c r="W227" i="3"/>
  <c r="X227" i="3"/>
  <c r="Y227" i="3"/>
  <c r="AB227" i="3"/>
  <c r="AC227" i="3"/>
  <c r="AD227" i="3" s="1"/>
  <c r="Z227" i="3"/>
  <c r="AA227" i="3"/>
  <c r="AK227" i="3" s="1"/>
  <c r="AL227" i="3" s="1"/>
  <c r="AE227" i="3"/>
  <c r="AH227" i="3"/>
  <c r="AI227" i="3"/>
  <c r="AJ227" i="3"/>
  <c r="AM227" i="3"/>
  <c r="AN227" i="3"/>
  <c r="W228" i="3"/>
  <c r="X228" i="3"/>
  <c r="Y228" i="3"/>
  <c r="AB228" i="3" s="1"/>
  <c r="Z228" i="3"/>
  <c r="AA228" i="3"/>
  <c r="AH228" i="3"/>
  <c r="AI228" i="3"/>
  <c r="AJ228" i="3"/>
  <c r="AK228" i="3"/>
  <c r="AL228" i="3"/>
  <c r="AM228" i="3"/>
  <c r="AN228" i="3"/>
  <c r="W229" i="3"/>
  <c r="X229" i="3"/>
  <c r="Y229" i="3"/>
  <c r="AB229" i="3"/>
  <c r="Z229" i="3"/>
  <c r="AA229" i="3"/>
  <c r="AC229" i="3" s="1"/>
  <c r="AD229" i="3" s="1"/>
  <c r="AE229" i="3"/>
  <c r="AH229" i="3"/>
  <c r="AI229" i="3" s="1"/>
  <c r="AJ229" i="3"/>
  <c r="AM229" i="3"/>
  <c r="AN229" i="3"/>
  <c r="W230" i="3"/>
  <c r="X230" i="3"/>
  <c r="Y230" i="3"/>
  <c r="AB230" i="3"/>
  <c r="Z230" i="3"/>
  <c r="AA230" i="3"/>
  <c r="AE230" i="3"/>
  <c r="AH230" i="3"/>
  <c r="AI230" i="3" s="1"/>
  <c r="AJ230" i="3"/>
  <c r="AM230" i="3"/>
  <c r="AN230" i="3"/>
  <c r="W231" i="3"/>
  <c r="X231" i="3"/>
  <c r="Y231" i="3"/>
  <c r="AE231" i="3" s="1"/>
  <c r="AB231" i="3"/>
  <c r="Z231" i="3"/>
  <c r="AA231" i="3"/>
  <c r="AF231" i="3" s="1"/>
  <c r="AG231" i="3" s="1"/>
  <c r="AH231" i="3"/>
  <c r="AI231" i="3" s="1"/>
  <c r="AJ231" i="3"/>
  <c r="AM231" i="3"/>
  <c r="AN231" i="3"/>
  <c r="W232" i="3"/>
  <c r="X232" i="3"/>
  <c r="Y232" i="3"/>
  <c r="AB232" i="3"/>
  <c r="Z232" i="3"/>
  <c r="AA232" i="3"/>
  <c r="AC232" i="3" s="1"/>
  <c r="AD232" i="3" s="1"/>
  <c r="AE232" i="3"/>
  <c r="AF232" i="3"/>
  <c r="AG232" i="3" s="1"/>
  <c r="AH232" i="3"/>
  <c r="AI232" i="3" s="1"/>
  <c r="AJ232" i="3"/>
  <c r="AM232" i="3"/>
  <c r="AN232" i="3"/>
  <c r="W233" i="3"/>
  <c r="X233" i="3"/>
  <c r="Y233" i="3"/>
  <c r="AB233" i="3"/>
  <c r="Z233" i="3"/>
  <c r="AA233" i="3"/>
  <c r="AC233" i="3" s="1"/>
  <c r="AD233" i="3" s="1"/>
  <c r="AE233" i="3"/>
  <c r="AH233" i="3"/>
  <c r="AI233" i="3" s="1"/>
  <c r="AJ233" i="3"/>
  <c r="AM233" i="3"/>
  <c r="AN233" i="3"/>
  <c r="W234" i="3"/>
  <c r="X234" i="3"/>
  <c r="Y234" i="3"/>
  <c r="AB234" i="3"/>
  <c r="Z234" i="3"/>
  <c r="AA234" i="3"/>
  <c r="AE234" i="3"/>
  <c r="AH234" i="3"/>
  <c r="AI234" i="3" s="1"/>
  <c r="AJ234" i="3"/>
  <c r="AM234" i="3"/>
  <c r="AN234" i="3"/>
  <c r="W235" i="3"/>
  <c r="X235" i="3"/>
  <c r="Y235" i="3"/>
  <c r="AE235" i="3" s="1"/>
  <c r="AB235" i="3"/>
  <c r="Z235" i="3"/>
  <c r="AA235" i="3"/>
  <c r="AF235" i="3" s="1"/>
  <c r="AG235" i="3" s="1"/>
  <c r="AH235" i="3"/>
  <c r="AI235" i="3" s="1"/>
  <c r="AJ235" i="3"/>
  <c r="AM235" i="3"/>
  <c r="AN235" i="3"/>
  <c r="W236" i="3"/>
  <c r="X236" i="3"/>
  <c r="Y236" i="3"/>
  <c r="AB236" i="3"/>
  <c r="Z236" i="3"/>
  <c r="AA236" i="3"/>
  <c r="AC236" i="3" s="1"/>
  <c r="AD236" i="3" s="1"/>
  <c r="AH236" i="3"/>
  <c r="AI236" i="3"/>
  <c r="AJ236" i="3"/>
  <c r="AK236" i="3"/>
  <c r="AL236" i="3" s="1"/>
  <c r="AM236" i="3"/>
  <c r="AN236" i="3"/>
  <c r="W237" i="3"/>
  <c r="X237" i="3"/>
  <c r="Y237" i="3"/>
  <c r="AB237" i="3" s="1"/>
  <c r="AC237" i="3" s="1"/>
  <c r="AD237" i="3" s="1"/>
  <c r="Z237" i="3"/>
  <c r="AA237" i="3"/>
  <c r="AK237" i="3"/>
  <c r="AL237" i="3" s="1"/>
  <c r="AE237" i="3"/>
  <c r="AH237" i="3"/>
  <c r="AI237" i="3"/>
  <c r="AJ237" i="3"/>
  <c r="AM237" i="3"/>
  <c r="AN237" i="3"/>
  <c r="W238" i="3"/>
  <c r="X238" i="3"/>
  <c r="Y238" i="3"/>
  <c r="AB238" i="3" s="1"/>
  <c r="Z238" i="3"/>
  <c r="AA238" i="3"/>
  <c r="AE238" i="3"/>
  <c r="AH238" i="3"/>
  <c r="AI238" i="3"/>
  <c r="AJ238" i="3"/>
  <c r="AM238" i="3"/>
  <c r="AN238" i="3"/>
  <c r="W239" i="3"/>
  <c r="X239" i="3"/>
  <c r="Y239" i="3"/>
  <c r="AE239" i="3" s="1"/>
  <c r="AF239" i="3" s="1"/>
  <c r="AG239" i="3" s="1"/>
  <c r="Z239" i="3"/>
  <c r="AA239" i="3"/>
  <c r="AH239" i="3"/>
  <c r="AI239" i="3"/>
  <c r="AJ239" i="3"/>
  <c r="AK239" i="3"/>
  <c r="AL239" i="3" s="1"/>
  <c r="AM239" i="3"/>
  <c r="AN239" i="3"/>
  <c r="W240" i="3"/>
  <c r="X240" i="3"/>
  <c r="Y240" i="3"/>
  <c r="AB240" i="3" s="1"/>
  <c r="AC240" i="3" s="1"/>
  <c r="AD240" i="3" s="1"/>
  <c r="Z240" i="3"/>
  <c r="AA240" i="3"/>
  <c r="AF240" i="3" s="1"/>
  <c r="AG240" i="3" s="1"/>
  <c r="AE240" i="3"/>
  <c r="AH240" i="3"/>
  <c r="AI240" i="3"/>
  <c r="AJ240" i="3"/>
  <c r="AK240" i="3"/>
  <c r="AL240" i="3" s="1"/>
  <c r="AM240" i="3"/>
  <c r="AN240" i="3"/>
  <c r="W241" i="3"/>
  <c r="X241" i="3"/>
  <c r="Y241" i="3"/>
  <c r="AB241" i="3" s="1"/>
  <c r="AC241" i="3" s="1"/>
  <c r="AD241" i="3" s="1"/>
  <c r="Z241" i="3"/>
  <c r="AA241" i="3"/>
  <c r="AK241" i="3"/>
  <c r="AL241" i="3" s="1"/>
  <c r="AE241" i="3"/>
  <c r="AH241" i="3"/>
  <c r="AI241" i="3"/>
  <c r="AJ241" i="3"/>
  <c r="AM241" i="3"/>
  <c r="AN241" i="3"/>
  <c r="W242" i="3"/>
  <c r="X242" i="3"/>
  <c r="Y242" i="3"/>
  <c r="AB242" i="3" s="1"/>
  <c r="Z242" i="3"/>
  <c r="AA242" i="3"/>
  <c r="AE242" i="3"/>
  <c r="AH242" i="3"/>
  <c r="AI242" i="3"/>
  <c r="AJ242" i="3"/>
  <c r="AM242" i="3"/>
  <c r="AN242" i="3"/>
  <c r="W243" i="3"/>
  <c r="X243" i="3"/>
  <c r="Y243" i="3"/>
  <c r="AE243" i="3" s="1"/>
  <c r="AF243" i="3" s="1"/>
  <c r="AG243" i="3" s="1"/>
  <c r="Z243" i="3"/>
  <c r="AA243" i="3"/>
  <c r="AH243" i="3"/>
  <c r="AI243" i="3"/>
  <c r="AJ243" i="3"/>
  <c r="AK243" i="3"/>
  <c r="AL243" i="3" s="1"/>
  <c r="AM243" i="3"/>
  <c r="AN243" i="3"/>
  <c r="W244" i="3"/>
  <c r="X244" i="3"/>
  <c r="Y244" i="3"/>
  <c r="AB244" i="3" s="1"/>
  <c r="AC244" i="3" s="1"/>
  <c r="AD244" i="3" s="1"/>
  <c r="Z244" i="3"/>
  <c r="AA244" i="3"/>
  <c r="AH244" i="3"/>
  <c r="AI244" i="3" s="1"/>
  <c r="AJ244" i="3"/>
  <c r="AK244" i="3"/>
  <c r="AL244" i="3"/>
  <c r="AM244" i="3"/>
  <c r="AN244" i="3"/>
  <c r="W245" i="3"/>
  <c r="X245" i="3"/>
  <c r="Y245" i="3"/>
  <c r="AB245" i="3"/>
  <c r="Z245" i="3"/>
  <c r="AA245" i="3"/>
  <c r="AC245" i="3" s="1"/>
  <c r="AD245" i="3" s="1"/>
  <c r="AE245" i="3"/>
  <c r="AH245" i="3"/>
  <c r="AI245" i="3" s="1"/>
  <c r="AJ245" i="3"/>
  <c r="AM245" i="3"/>
  <c r="AN245" i="3"/>
  <c r="W246" i="3"/>
  <c r="X246" i="3"/>
  <c r="Y246" i="3"/>
  <c r="AB246" i="3"/>
  <c r="Z246" i="3"/>
  <c r="AA246" i="3"/>
  <c r="AE246" i="3"/>
  <c r="AH246" i="3"/>
  <c r="AI246" i="3" s="1"/>
  <c r="AJ246" i="3"/>
  <c r="AM246" i="3"/>
  <c r="AN246" i="3"/>
  <c r="W247" i="3"/>
  <c r="X247" i="3"/>
  <c r="Y247" i="3"/>
  <c r="AE247" i="3" s="1"/>
  <c r="AF247" i="3" s="1"/>
  <c r="AG247" i="3" s="1"/>
  <c r="AB247" i="3"/>
  <c r="Z247" i="3"/>
  <c r="AA247" i="3"/>
  <c r="AC247" i="3" s="1"/>
  <c r="AD247" i="3" s="1"/>
  <c r="AH247" i="3"/>
  <c r="AI247" i="3" s="1"/>
  <c r="AJ247" i="3"/>
  <c r="AM247" i="3"/>
  <c r="AN247" i="3"/>
  <c r="W248" i="3"/>
  <c r="X248" i="3"/>
  <c r="Y248" i="3"/>
  <c r="AB248" i="3"/>
  <c r="Z248" i="3"/>
  <c r="AA248" i="3"/>
  <c r="AF248" i="3" s="1"/>
  <c r="AG248" i="3" s="1"/>
  <c r="AE248" i="3"/>
  <c r="AH248" i="3"/>
  <c r="AI248" i="3" s="1"/>
  <c r="AJ248" i="3"/>
  <c r="AM248" i="3"/>
  <c r="AN248" i="3"/>
  <c r="W249" i="3"/>
  <c r="X249" i="3"/>
  <c r="Y249" i="3"/>
  <c r="AB249" i="3"/>
  <c r="Z249" i="3"/>
  <c r="AA249" i="3"/>
  <c r="AC249" i="3" s="1"/>
  <c r="AD249" i="3" s="1"/>
  <c r="AE249" i="3"/>
  <c r="AH249" i="3"/>
  <c r="AI249" i="3" s="1"/>
  <c r="AJ249" i="3"/>
  <c r="AM249" i="3"/>
  <c r="AN249" i="3"/>
  <c r="W250" i="3"/>
  <c r="X250" i="3"/>
  <c r="Y250" i="3"/>
  <c r="AB250" i="3"/>
  <c r="Z250" i="3"/>
  <c r="AA250" i="3"/>
  <c r="AE250" i="3"/>
  <c r="AH250" i="3"/>
  <c r="AI250" i="3" s="1"/>
  <c r="AJ250" i="3"/>
  <c r="AM250" i="3"/>
  <c r="AN250" i="3"/>
  <c r="W251" i="3"/>
  <c r="X251" i="3"/>
  <c r="Y251" i="3"/>
  <c r="AB251" i="3"/>
  <c r="Z251" i="3"/>
  <c r="AA251" i="3"/>
  <c r="AC251" i="3" s="1"/>
  <c r="AD251" i="3" s="1"/>
  <c r="AE251" i="3"/>
  <c r="AF251" i="3"/>
  <c r="AG251" i="3" s="1"/>
  <c r="AH251" i="3"/>
  <c r="AI251" i="3" s="1"/>
  <c r="AJ251" i="3"/>
  <c r="AM251" i="3"/>
  <c r="AN251" i="3"/>
  <c r="W252" i="3"/>
  <c r="X252" i="3"/>
  <c r="Y252" i="3"/>
  <c r="AB252" i="3"/>
  <c r="Z252" i="3"/>
  <c r="AA252" i="3"/>
  <c r="AF252" i="3" s="1"/>
  <c r="AG252" i="3" s="1"/>
  <c r="AE252" i="3"/>
  <c r="AH252" i="3"/>
  <c r="AI252" i="3" s="1"/>
  <c r="AJ252" i="3"/>
  <c r="AM252" i="3"/>
  <c r="AN252" i="3"/>
  <c r="W253" i="3"/>
  <c r="X253" i="3"/>
  <c r="Y253" i="3"/>
  <c r="AB253" i="3"/>
  <c r="Z253" i="3"/>
  <c r="AA253" i="3"/>
  <c r="AC253" i="3" s="1"/>
  <c r="AD253" i="3" s="1"/>
  <c r="AE253" i="3"/>
  <c r="AH253" i="3"/>
  <c r="AI253" i="3" s="1"/>
  <c r="AJ253" i="3"/>
  <c r="AM253" i="3"/>
  <c r="AN253" i="3"/>
  <c r="W254" i="3"/>
  <c r="X254" i="3"/>
  <c r="Y254" i="3"/>
  <c r="AB254" i="3"/>
  <c r="Z254" i="3"/>
  <c r="AA254" i="3"/>
  <c r="AE254" i="3"/>
  <c r="AH254" i="3"/>
  <c r="AI254" i="3" s="1"/>
  <c r="AJ254" i="3"/>
  <c r="AM254" i="3"/>
  <c r="AN254" i="3"/>
  <c r="W255" i="3"/>
  <c r="X255" i="3"/>
  <c r="Y255" i="3"/>
  <c r="AB255" i="3"/>
  <c r="Z255" i="3"/>
  <c r="AA255" i="3"/>
  <c r="AC255" i="3" s="1"/>
  <c r="AD255" i="3" s="1"/>
  <c r="AE255" i="3"/>
  <c r="AF255" i="3"/>
  <c r="AG255" i="3" s="1"/>
  <c r="AH255" i="3"/>
  <c r="AI255" i="3" s="1"/>
  <c r="AJ255" i="3"/>
  <c r="AM255" i="3"/>
  <c r="AN255" i="3"/>
  <c r="W256" i="3"/>
  <c r="X256" i="3"/>
  <c r="Y256" i="3"/>
  <c r="AB256" i="3"/>
  <c r="Z256" i="3"/>
  <c r="AA256" i="3"/>
  <c r="AF256" i="3" s="1"/>
  <c r="AG256" i="3" s="1"/>
  <c r="AE256" i="3"/>
  <c r="AH256" i="3"/>
  <c r="AI256" i="3" s="1"/>
  <c r="AJ256" i="3"/>
  <c r="AM256" i="3"/>
  <c r="AN256" i="3"/>
  <c r="W257" i="3"/>
  <c r="X257" i="3"/>
  <c r="Y257" i="3"/>
  <c r="AB257" i="3"/>
  <c r="Z257" i="3"/>
  <c r="AA257" i="3"/>
  <c r="AC257" i="3" s="1"/>
  <c r="AD257" i="3" s="1"/>
  <c r="AE257" i="3"/>
  <c r="AH257" i="3"/>
  <c r="AI257" i="3" s="1"/>
  <c r="AJ257" i="3"/>
  <c r="AM257" i="3"/>
  <c r="AN257" i="3"/>
  <c r="W258" i="3"/>
  <c r="X258" i="3"/>
  <c r="Y258" i="3"/>
  <c r="AB258" i="3"/>
  <c r="Z258" i="3"/>
  <c r="AA258" i="3"/>
  <c r="AE258" i="3"/>
  <c r="AH258" i="3"/>
  <c r="AI258" i="3" s="1"/>
  <c r="AJ258" i="3"/>
  <c r="AM258" i="3"/>
  <c r="AN258" i="3"/>
  <c r="W259" i="3"/>
  <c r="X259" i="3"/>
  <c r="Y259" i="3"/>
  <c r="AE259" i="3" s="1"/>
  <c r="AF259" i="3" s="1"/>
  <c r="AG259" i="3" s="1"/>
  <c r="AB259" i="3"/>
  <c r="Z259" i="3"/>
  <c r="AA259" i="3"/>
  <c r="AC259" i="3" s="1"/>
  <c r="AD259" i="3" s="1"/>
  <c r="AH259" i="3"/>
  <c r="AI259" i="3" s="1"/>
  <c r="AJ259" i="3"/>
  <c r="AM259" i="3"/>
  <c r="AN259" i="3"/>
  <c r="W260" i="3"/>
  <c r="X260" i="3"/>
  <c r="Y260" i="3"/>
  <c r="AB260" i="3"/>
  <c r="Z260" i="3"/>
  <c r="AA260" i="3"/>
  <c r="AF260" i="3" s="1"/>
  <c r="AG260" i="3" s="1"/>
  <c r="AE260" i="3"/>
  <c r="AH260" i="3"/>
  <c r="AI260" i="3" s="1"/>
  <c r="AJ260" i="3"/>
  <c r="AM260" i="3"/>
  <c r="AN260" i="3"/>
  <c r="W261" i="3"/>
  <c r="X261" i="3"/>
  <c r="Y261" i="3"/>
  <c r="AB261" i="3"/>
  <c r="Z261" i="3"/>
  <c r="AA261" i="3"/>
  <c r="AC261" i="3" s="1"/>
  <c r="AD261" i="3" s="1"/>
  <c r="AE261" i="3"/>
  <c r="AH261" i="3"/>
  <c r="AI261" i="3" s="1"/>
  <c r="AJ261" i="3"/>
  <c r="AM261" i="3"/>
  <c r="AN261" i="3"/>
  <c r="W262" i="3"/>
  <c r="X262" i="3"/>
  <c r="Y262" i="3"/>
  <c r="AB262" i="3"/>
  <c r="Z262" i="3"/>
  <c r="AA262" i="3"/>
  <c r="AE262" i="3"/>
  <c r="AH262" i="3"/>
  <c r="AI262" i="3" s="1"/>
  <c r="AJ262" i="3"/>
  <c r="AM262" i="3"/>
  <c r="AN262" i="3"/>
  <c r="W263" i="3"/>
  <c r="X263" i="3"/>
  <c r="Y263" i="3"/>
  <c r="AE263" i="3" s="1"/>
  <c r="AB263" i="3"/>
  <c r="Z263" i="3"/>
  <c r="AA263" i="3"/>
  <c r="AC263" i="3" s="1"/>
  <c r="AD263" i="3" s="1"/>
  <c r="AH263" i="3"/>
  <c r="AI263" i="3" s="1"/>
  <c r="AJ263" i="3"/>
  <c r="AM263" i="3"/>
  <c r="AN263" i="3"/>
  <c r="W264" i="3"/>
  <c r="X264" i="3"/>
  <c r="Y264" i="3"/>
  <c r="AB264" i="3"/>
  <c r="Z264" i="3"/>
  <c r="AA264" i="3"/>
  <c r="AK264" i="3" s="1"/>
  <c r="AL264" i="3" s="1"/>
  <c r="AE264" i="3"/>
  <c r="AF264" i="3"/>
  <c r="AG264" i="3" s="1"/>
  <c r="AH264" i="3"/>
  <c r="AI264" i="3" s="1"/>
  <c r="AJ264" i="3"/>
  <c r="AM264" i="3"/>
  <c r="AN264" i="3"/>
  <c r="W265" i="3"/>
  <c r="X265" i="3"/>
  <c r="Y265" i="3"/>
  <c r="AB265" i="3"/>
  <c r="Z265" i="3"/>
  <c r="AA265" i="3"/>
  <c r="AC265" i="3" s="1"/>
  <c r="AD265" i="3" s="1"/>
  <c r="AE265" i="3"/>
  <c r="AH265" i="3"/>
  <c r="AI265" i="3" s="1"/>
  <c r="AJ265" i="3"/>
  <c r="AM265" i="3"/>
  <c r="AN265" i="3"/>
  <c r="W266" i="3"/>
  <c r="X266" i="3"/>
  <c r="Y266" i="3"/>
  <c r="AB266" i="3"/>
  <c r="Z266" i="3"/>
  <c r="AA266" i="3"/>
  <c r="AE266" i="3"/>
  <c r="AH266" i="3"/>
  <c r="AI266" i="3" s="1"/>
  <c r="AJ266" i="3"/>
  <c r="AM266" i="3"/>
  <c r="AN266" i="3"/>
  <c r="W267" i="3"/>
  <c r="X267" i="3"/>
  <c r="Y267" i="3"/>
  <c r="AB267" i="3"/>
  <c r="Z267" i="3"/>
  <c r="AA267" i="3"/>
  <c r="AK267" i="3" s="1"/>
  <c r="AL267" i="3" s="1"/>
  <c r="AE267" i="3"/>
  <c r="AF267" i="3"/>
  <c r="AG267" i="3" s="1"/>
  <c r="AH267" i="3"/>
  <c r="AI267" i="3" s="1"/>
  <c r="AJ267" i="3"/>
  <c r="AM267" i="3"/>
  <c r="AN267" i="3"/>
  <c r="W268" i="3"/>
  <c r="X268" i="3"/>
  <c r="Y268" i="3"/>
  <c r="AB268" i="3"/>
  <c r="Z268" i="3"/>
  <c r="AA268" i="3"/>
  <c r="AC268" i="3" s="1"/>
  <c r="AD268" i="3" s="1"/>
  <c r="AH268" i="3"/>
  <c r="AI268" i="3"/>
  <c r="AJ268" i="3"/>
  <c r="AK268" i="3"/>
  <c r="AL268" i="3" s="1"/>
  <c r="AM268" i="3"/>
  <c r="AN268" i="3"/>
  <c r="W269" i="3"/>
  <c r="X269" i="3"/>
  <c r="Y269" i="3"/>
  <c r="AB269" i="3" s="1"/>
  <c r="AC269" i="3" s="1"/>
  <c r="AD269" i="3" s="1"/>
  <c r="Z269" i="3"/>
  <c r="AA269" i="3"/>
  <c r="AK269" i="3"/>
  <c r="AL269" i="3" s="1"/>
  <c r="AE269" i="3"/>
  <c r="AH269" i="3"/>
  <c r="AI269" i="3"/>
  <c r="AJ269" i="3"/>
  <c r="AM269" i="3"/>
  <c r="AN269" i="3"/>
  <c r="W270" i="3"/>
  <c r="X270" i="3"/>
  <c r="Y270" i="3"/>
  <c r="AB270" i="3" s="1"/>
  <c r="Z270" i="3"/>
  <c r="AA270" i="3"/>
  <c r="AE270" i="3"/>
  <c r="AH270" i="3"/>
  <c r="AI270" i="3"/>
  <c r="AJ270" i="3"/>
  <c r="AM270" i="3"/>
  <c r="AN270" i="3"/>
  <c r="W271" i="3"/>
  <c r="X271" i="3"/>
  <c r="Y271" i="3"/>
  <c r="AB271" i="3" s="1"/>
  <c r="AC271" i="3" s="1"/>
  <c r="AD271" i="3" s="1"/>
  <c r="Z271" i="3"/>
  <c r="AA271" i="3"/>
  <c r="AE271" i="3"/>
  <c r="AF271" i="3" s="1"/>
  <c r="AG271" i="3" s="1"/>
  <c r="AH271" i="3"/>
  <c r="AI271" i="3"/>
  <c r="AJ271" i="3"/>
  <c r="AK271" i="3"/>
  <c r="AL271" i="3" s="1"/>
  <c r="AM271" i="3"/>
  <c r="AN271" i="3"/>
  <c r="W272" i="3"/>
  <c r="X272" i="3"/>
  <c r="Y272" i="3"/>
  <c r="AB272" i="3" s="1"/>
  <c r="AC272" i="3" s="1"/>
  <c r="AD272" i="3" s="1"/>
  <c r="Z272" i="3"/>
  <c r="AA272" i="3"/>
  <c r="AH272" i="3"/>
  <c r="AI272" i="3"/>
  <c r="AJ272" i="3"/>
  <c r="AK272" i="3"/>
  <c r="AL272" i="3" s="1"/>
  <c r="AM272" i="3"/>
  <c r="AN272" i="3"/>
  <c r="W273" i="3"/>
  <c r="X273" i="3"/>
  <c r="Y273" i="3"/>
  <c r="AB273" i="3" s="1"/>
  <c r="AC273" i="3" s="1"/>
  <c r="AD273" i="3" s="1"/>
  <c r="Z273" i="3"/>
  <c r="AA273" i="3"/>
  <c r="AK273" i="3"/>
  <c r="AL273" i="3" s="1"/>
  <c r="AE273" i="3"/>
  <c r="AH273" i="3"/>
  <c r="AI273" i="3"/>
  <c r="AJ273" i="3"/>
  <c r="AM273" i="3"/>
  <c r="AN273" i="3"/>
  <c r="W274" i="3"/>
  <c r="X274" i="3"/>
  <c r="Y274" i="3"/>
  <c r="AB274" i="3" s="1"/>
  <c r="Z274" i="3"/>
  <c r="AA274" i="3"/>
  <c r="AE274" i="3"/>
  <c r="AH274" i="3"/>
  <c r="AI274" i="3"/>
  <c r="AJ274" i="3"/>
  <c r="AM274" i="3"/>
  <c r="AN274" i="3"/>
  <c r="W275" i="3"/>
  <c r="X275" i="3"/>
  <c r="Y275" i="3"/>
  <c r="AB275" i="3" s="1"/>
  <c r="AC275" i="3" s="1"/>
  <c r="AD275" i="3" s="1"/>
  <c r="Z275" i="3"/>
  <c r="AA275" i="3"/>
  <c r="AF275" i="3" s="1"/>
  <c r="AG275" i="3" s="1"/>
  <c r="AE275" i="3"/>
  <c r="AH275" i="3"/>
  <c r="AI275" i="3"/>
  <c r="AJ275" i="3"/>
  <c r="AK275" i="3"/>
  <c r="AL275" i="3" s="1"/>
  <c r="AM275" i="3"/>
  <c r="AN275" i="3"/>
  <c r="W276" i="3"/>
  <c r="X276" i="3"/>
  <c r="Y276" i="3"/>
  <c r="AB276" i="3" s="1"/>
  <c r="AC276" i="3" s="1"/>
  <c r="AD276" i="3" s="1"/>
  <c r="Z276" i="3"/>
  <c r="AA276" i="3"/>
  <c r="AH276" i="3"/>
  <c r="AI276" i="3"/>
  <c r="AJ276" i="3"/>
  <c r="AK276" i="3"/>
  <c r="AL276" i="3" s="1"/>
  <c r="AM276" i="3"/>
  <c r="AN276" i="3"/>
  <c r="W277" i="3"/>
  <c r="X277" i="3"/>
  <c r="Y277" i="3"/>
  <c r="AB277" i="3" s="1"/>
  <c r="AC277" i="3" s="1"/>
  <c r="AD277" i="3" s="1"/>
  <c r="Z277" i="3"/>
  <c r="AA277" i="3"/>
  <c r="AK277" i="3"/>
  <c r="AL277" i="3" s="1"/>
  <c r="AE277" i="3"/>
  <c r="AH277" i="3"/>
  <c r="AI277" i="3"/>
  <c r="AJ277" i="3"/>
  <c r="AM277" i="3"/>
  <c r="AN277" i="3"/>
  <c r="W278" i="3"/>
  <c r="X278" i="3"/>
  <c r="Y278" i="3"/>
  <c r="AB278" i="3" s="1"/>
  <c r="Z278" i="3"/>
  <c r="AA278" i="3"/>
  <c r="AE278" i="3"/>
  <c r="AH278" i="3"/>
  <c r="AI278" i="3"/>
  <c r="AJ278" i="3"/>
  <c r="AM278" i="3"/>
  <c r="AN278" i="3"/>
  <c r="W279" i="3"/>
  <c r="X279" i="3"/>
  <c r="Y279" i="3"/>
  <c r="AB279" i="3" s="1"/>
  <c r="AC279" i="3" s="1"/>
  <c r="AD279" i="3" s="1"/>
  <c r="Z279" i="3"/>
  <c r="AA279" i="3"/>
  <c r="AF279" i="3" s="1"/>
  <c r="AG279" i="3" s="1"/>
  <c r="AE279" i="3"/>
  <c r="AH279" i="3"/>
  <c r="AI279" i="3"/>
  <c r="AJ279" i="3"/>
  <c r="AK279" i="3"/>
  <c r="AL279" i="3" s="1"/>
  <c r="AM279" i="3"/>
  <c r="AN279" i="3"/>
  <c r="W280" i="3"/>
  <c r="X280" i="3"/>
  <c r="Y280" i="3"/>
  <c r="AB280" i="3" s="1"/>
  <c r="AC280" i="3" s="1"/>
  <c r="AD280" i="3" s="1"/>
  <c r="Z280" i="3"/>
  <c r="AA280" i="3"/>
  <c r="AH280" i="3"/>
  <c r="AI280" i="3"/>
  <c r="AJ280" i="3"/>
  <c r="AK280" i="3"/>
  <c r="AL280" i="3" s="1"/>
  <c r="AM280" i="3"/>
  <c r="AN280" i="3"/>
  <c r="W281" i="3"/>
  <c r="X281" i="3"/>
  <c r="Y281" i="3"/>
  <c r="AB281" i="3" s="1"/>
  <c r="AC281" i="3" s="1"/>
  <c r="AD281" i="3" s="1"/>
  <c r="Z281" i="3"/>
  <c r="AA281" i="3"/>
  <c r="AK281" i="3"/>
  <c r="AL281" i="3" s="1"/>
  <c r="AE281" i="3"/>
  <c r="AH281" i="3"/>
  <c r="AI281" i="3"/>
  <c r="AJ281" i="3"/>
  <c r="AM281" i="3"/>
  <c r="AN281" i="3"/>
  <c r="W282" i="3"/>
  <c r="X282" i="3"/>
  <c r="Y282" i="3"/>
  <c r="AB282" i="3" s="1"/>
  <c r="Z282" i="3"/>
  <c r="AA282" i="3"/>
  <c r="AE282" i="3"/>
  <c r="AH282" i="3"/>
  <c r="AI282" i="3"/>
  <c r="AJ282" i="3"/>
  <c r="AM282" i="3"/>
  <c r="AN282" i="3"/>
  <c r="W283" i="3"/>
  <c r="X283" i="3"/>
  <c r="Y283" i="3"/>
  <c r="AB283" i="3" s="1"/>
  <c r="AC283" i="3" s="1"/>
  <c r="AD283" i="3" s="1"/>
  <c r="Z283" i="3"/>
  <c r="AA283" i="3"/>
  <c r="AF283" i="3" s="1"/>
  <c r="AG283" i="3" s="1"/>
  <c r="AE283" i="3"/>
  <c r="AH283" i="3"/>
  <c r="AI283" i="3"/>
  <c r="AJ283" i="3"/>
  <c r="AK283" i="3"/>
  <c r="AL283" i="3" s="1"/>
  <c r="AM283" i="3"/>
  <c r="AN283" i="3"/>
  <c r="W284" i="3"/>
  <c r="X284" i="3"/>
  <c r="Y284" i="3"/>
  <c r="AB284" i="3" s="1"/>
  <c r="AC284" i="3" s="1"/>
  <c r="AD284" i="3" s="1"/>
  <c r="Z284" i="3"/>
  <c r="AA284" i="3"/>
  <c r="AH284" i="3"/>
  <c r="AI284" i="3"/>
  <c r="AJ284" i="3"/>
  <c r="AK284" i="3"/>
  <c r="AL284" i="3" s="1"/>
  <c r="AM284" i="3"/>
  <c r="AN284" i="3"/>
  <c r="W285" i="3"/>
  <c r="X285" i="3"/>
  <c r="Y285" i="3"/>
  <c r="AB285" i="3" s="1"/>
  <c r="AC285" i="3" s="1"/>
  <c r="AD285" i="3" s="1"/>
  <c r="Z285" i="3"/>
  <c r="AA285" i="3"/>
  <c r="AK285" i="3"/>
  <c r="AL285" i="3" s="1"/>
  <c r="AE285" i="3"/>
  <c r="AH285" i="3"/>
  <c r="AI285" i="3"/>
  <c r="AJ285" i="3"/>
  <c r="AM285" i="3"/>
  <c r="AN285" i="3"/>
  <c r="W286" i="3"/>
  <c r="X286" i="3"/>
  <c r="Y286" i="3"/>
  <c r="AB286" i="3" s="1"/>
  <c r="Z286" i="3"/>
  <c r="AA286" i="3"/>
  <c r="AE286" i="3"/>
  <c r="AH286" i="3"/>
  <c r="AI286" i="3"/>
  <c r="AJ286" i="3"/>
  <c r="AM286" i="3"/>
  <c r="AN286" i="3"/>
  <c r="W287" i="3"/>
  <c r="X287" i="3"/>
  <c r="Y287" i="3"/>
  <c r="AB287" i="3" s="1"/>
  <c r="AC287" i="3" s="1"/>
  <c r="AD287" i="3" s="1"/>
  <c r="Z287" i="3"/>
  <c r="AA287" i="3"/>
  <c r="AE287" i="3"/>
  <c r="AF287" i="3" s="1"/>
  <c r="AG287" i="3" s="1"/>
  <c r="AH287" i="3"/>
  <c r="AI287" i="3"/>
  <c r="AJ287" i="3"/>
  <c r="AK287" i="3"/>
  <c r="AL287" i="3" s="1"/>
  <c r="AM287" i="3"/>
  <c r="AN287" i="3"/>
  <c r="W288" i="3"/>
  <c r="X288" i="3"/>
  <c r="Y288" i="3"/>
  <c r="AB288" i="3" s="1"/>
  <c r="AC288" i="3" s="1"/>
  <c r="AD288" i="3" s="1"/>
  <c r="Z288" i="3"/>
  <c r="AA288" i="3"/>
  <c r="AH288" i="3"/>
  <c r="AI288" i="3"/>
  <c r="AJ288" i="3"/>
  <c r="AK288" i="3"/>
  <c r="AL288" i="3" s="1"/>
  <c r="AM288" i="3"/>
  <c r="AN288" i="3"/>
  <c r="W289" i="3"/>
  <c r="X289" i="3"/>
  <c r="Y289" i="3"/>
  <c r="AB289" i="3" s="1"/>
  <c r="AC289" i="3" s="1"/>
  <c r="AD289" i="3" s="1"/>
  <c r="Z289" i="3"/>
  <c r="AA289" i="3"/>
  <c r="AK289" i="3"/>
  <c r="AL289" i="3" s="1"/>
  <c r="AE289" i="3"/>
  <c r="AH289" i="3"/>
  <c r="AI289" i="3"/>
  <c r="AJ289" i="3"/>
  <c r="AM289" i="3"/>
  <c r="AN289" i="3"/>
  <c r="W290" i="3"/>
  <c r="X290" i="3"/>
  <c r="Y290" i="3"/>
  <c r="AB290" i="3" s="1"/>
  <c r="Z290" i="3"/>
  <c r="AA290" i="3"/>
  <c r="AE290" i="3"/>
  <c r="AH290" i="3"/>
  <c r="AI290" i="3"/>
  <c r="AJ290" i="3"/>
  <c r="AM290" i="3"/>
  <c r="AN290" i="3"/>
  <c r="W291" i="3"/>
  <c r="X291" i="3"/>
  <c r="Y291" i="3"/>
  <c r="AB291" i="3" s="1"/>
  <c r="AC291" i="3" s="1"/>
  <c r="AD291" i="3" s="1"/>
  <c r="Z291" i="3"/>
  <c r="AA291" i="3"/>
  <c r="AE291" i="3"/>
  <c r="AF291" i="3" s="1"/>
  <c r="AG291" i="3" s="1"/>
  <c r="AH291" i="3"/>
  <c r="AI291" i="3"/>
  <c r="AJ291" i="3"/>
  <c r="AK291" i="3"/>
  <c r="AL291" i="3" s="1"/>
  <c r="AM291" i="3"/>
  <c r="AN291" i="3"/>
  <c r="W292" i="3"/>
  <c r="X292" i="3"/>
  <c r="Y292" i="3"/>
  <c r="AB292" i="3" s="1"/>
  <c r="AC292" i="3" s="1"/>
  <c r="AD292" i="3" s="1"/>
  <c r="Z292" i="3"/>
  <c r="AA292" i="3"/>
  <c r="AH292" i="3"/>
  <c r="AI292" i="3"/>
  <c r="AJ292" i="3"/>
  <c r="AK292" i="3"/>
  <c r="AL292" i="3" s="1"/>
  <c r="AM292" i="3"/>
  <c r="AN292" i="3"/>
  <c r="W293" i="3"/>
  <c r="X293" i="3"/>
  <c r="Y293" i="3"/>
  <c r="AB293" i="3" s="1"/>
  <c r="AC293" i="3" s="1"/>
  <c r="AD293" i="3" s="1"/>
  <c r="Z293" i="3"/>
  <c r="AA293" i="3"/>
  <c r="AK293" i="3"/>
  <c r="AL293" i="3" s="1"/>
  <c r="AE293" i="3"/>
  <c r="AH293" i="3"/>
  <c r="AI293" i="3"/>
  <c r="AJ293" i="3"/>
  <c r="AM293" i="3"/>
  <c r="AN293" i="3"/>
  <c r="W294" i="3"/>
  <c r="X294" i="3"/>
  <c r="Y294" i="3"/>
  <c r="AB294" i="3" s="1"/>
  <c r="Z294" i="3"/>
  <c r="AA294" i="3"/>
  <c r="AE294" i="3"/>
  <c r="AH294" i="3"/>
  <c r="AI294" i="3"/>
  <c r="AJ294" i="3"/>
  <c r="AM294" i="3"/>
  <c r="AN294" i="3"/>
  <c r="W295" i="3"/>
  <c r="X295" i="3"/>
  <c r="Y295" i="3"/>
  <c r="AB295" i="3" s="1"/>
  <c r="AC295" i="3" s="1"/>
  <c r="AD295" i="3" s="1"/>
  <c r="Z295" i="3"/>
  <c r="AA295" i="3"/>
  <c r="AF295" i="3" s="1"/>
  <c r="AG295" i="3" s="1"/>
  <c r="AE295" i="3"/>
  <c r="AH295" i="3"/>
  <c r="AI295" i="3"/>
  <c r="AJ295" i="3"/>
  <c r="AK295" i="3"/>
  <c r="AL295" i="3" s="1"/>
  <c r="AM295" i="3"/>
  <c r="AN295" i="3"/>
  <c r="W296" i="3"/>
  <c r="X296" i="3"/>
  <c r="Y296" i="3"/>
  <c r="AB296" i="3" s="1"/>
  <c r="AC296" i="3" s="1"/>
  <c r="AD296" i="3" s="1"/>
  <c r="Z296" i="3"/>
  <c r="AA296" i="3"/>
  <c r="AH296" i="3"/>
  <c r="AI296" i="3"/>
  <c r="AJ296" i="3"/>
  <c r="AK296" i="3"/>
  <c r="AL296" i="3" s="1"/>
  <c r="AM296" i="3"/>
  <c r="AN296" i="3"/>
  <c r="W297" i="3"/>
  <c r="X297" i="3"/>
  <c r="Y297" i="3"/>
  <c r="AB297" i="3" s="1"/>
  <c r="AC297" i="3" s="1"/>
  <c r="AD297" i="3" s="1"/>
  <c r="Z297" i="3"/>
  <c r="AA297" i="3"/>
  <c r="AK297" i="3"/>
  <c r="AL297" i="3" s="1"/>
  <c r="AE297" i="3"/>
  <c r="AH297" i="3"/>
  <c r="AI297" i="3"/>
  <c r="AJ297" i="3"/>
  <c r="AM297" i="3"/>
  <c r="AN297" i="3"/>
  <c r="W298" i="3"/>
  <c r="X298" i="3"/>
  <c r="Y298" i="3"/>
  <c r="AB298" i="3" s="1"/>
  <c r="Z298" i="3"/>
  <c r="AA298" i="3"/>
  <c r="AE298" i="3"/>
  <c r="AH298" i="3"/>
  <c r="AI298" i="3"/>
  <c r="AJ298" i="3"/>
  <c r="AM298" i="3"/>
  <c r="AN298" i="3"/>
  <c r="W299" i="3"/>
  <c r="X299" i="3"/>
  <c r="Y299" i="3"/>
  <c r="AB299" i="3" s="1"/>
  <c r="AC299" i="3" s="1"/>
  <c r="AD299" i="3" s="1"/>
  <c r="Z299" i="3"/>
  <c r="AA299" i="3"/>
  <c r="AF299" i="3" s="1"/>
  <c r="AG299" i="3" s="1"/>
  <c r="AE299" i="3"/>
  <c r="AH299" i="3"/>
  <c r="AI299" i="3"/>
  <c r="AJ299" i="3"/>
  <c r="AK299" i="3"/>
  <c r="AL299" i="3" s="1"/>
  <c r="AM299" i="3"/>
  <c r="AN299" i="3"/>
  <c r="W300" i="3"/>
  <c r="X300" i="3"/>
  <c r="Y300" i="3"/>
  <c r="AB300" i="3" s="1"/>
  <c r="AC300" i="3" s="1"/>
  <c r="AD300" i="3" s="1"/>
  <c r="Z300" i="3"/>
  <c r="AA300" i="3"/>
  <c r="AH300" i="3"/>
  <c r="AI300" i="3"/>
  <c r="AJ300" i="3"/>
  <c r="AK300" i="3"/>
  <c r="AL300" i="3" s="1"/>
  <c r="AM300" i="3"/>
  <c r="AN300" i="3"/>
  <c r="W301" i="3"/>
  <c r="X301" i="3"/>
  <c r="Y301" i="3"/>
  <c r="AB301" i="3" s="1"/>
  <c r="AC301" i="3" s="1"/>
  <c r="AD301" i="3" s="1"/>
  <c r="Z301" i="3"/>
  <c r="AA301" i="3"/>
  <c r="AK301" i="3"/>
  <c r="AL301" i="3" s="1"/>
  <c r="AE301" i="3"/>
  <c r="AH301" i="3"/>
  <c r="AI301" i="3"/>
  <c r="AJ301" i="3"/>
  <c r="AM301" i="3"/>
  <c r="AN301" i="3"/>
  <c r="W302" i="3"/>
  <c r="X302" i="3"/>
  <c r="Y302" i="3"/>
  <c r="AB302" i="3" s="1"/>
  <c r="Z302" i="3"/>
  <c r="AA302" i="3"/>
  <c r="AE302" i="3"/>
  <c r="AH302" i="3"/>
  <c r="AI302" i="3"/>
  <c r="AJ302" i="3"/>
  <c r="AM302" i="3"/>
  <c r="AN302" i="3"/>
  <c r="W303" i="3"/>
  <c r="X303" i="3"/>
  <c r="Y303" i="3"/>
  <c r="AB303" i="3" s="1"/>
  <c r="AC303" i="3" s="1"/>
  <c r="AD303" i="3" s="1"/>
  <c r="Z303" i="3"/>
  <c r="AA303" i="3"/>
  <c r="AF303" i="3" s="1"/>
  <c r="AG303" i="3" s="1"/>
  <c r="AE303" i="3"/>
  <c r="AH303" i="3"/>
  <c r="AI303" i="3"/>
  <c r="AJ303" i="3"/>
  <c r="AK303" i="3"/>
  <c r="AL303" i="3" s="1"/>
  <c r="AM303" i="3"/>
  <c r="AN303" i="3"/>
  <c r="W304" i="3"/>
  <c r="X304" i="3"/>
  <c r="Y304" i="3"/>
  <c r="AB304" i="3" s="1"/>
  <c r="AC304" i="3" s="1"/>
  <c r="AD304" i="3" s="1"/>
  <c r="Z304" i="3"/>
  <c r="AA304" i="3"/>
  <c r="AH304" i="3"/>
  <c r="AI304" i="3" s="1"/>
  <c r="AJ304" i="3"/>
  <c r="AK304" i="3"/>
  <c r="AL304" i="3"/>
  <c r="AM304" i="3"/>
  <c r="AN304" i="3"/>
  <c r="W305" i="3"/>
  <c r="X305" i="3"/>
  <c r="Y305" i="3"/>
  <c r="AB305" i="3"/>
  <c r="Z305" i="3"/>
  <c r="AA305" i="3"/>
  <c r="AC305" i="3" s="1"/>
  <c r="AD305" i="3" s="1"/>
  <c r="AE305" i="3"/>
  <c r="AH305" i="3"/>
  <c r="AI305" i="3" s="1"/>
  <c r="AJ305" i="3"/>
  <c r="AM305" i="3"/>
  <c r="AN305" i="3"/>
  <c r="W306" i="3"/>
  <c r="X306" i="3"/>
  <c r="Y306" i="3"/>
  <c r="AB306" i="3"/>
  <c r="Z306" i="3"/>
  <c r="AA306" i="3"/>
  <c r="AE306" i="3"/>
  <c r="AH306" i="3"/>
  <c r="AI306" i="3" s="1"/>
  <c r="AJ306" i="3"/>
  <c r="AM306" i="3"/>
  <c r="AN306" i="3"/>
  <c r="W307" i="3"/>
  <c r="X307" i="3"/>
  <c r="Y307" i="3"/>
  <c r="AE307" i="3" s="1"/>
  <c r="AB307" i="3"/>
  <c r="Z307" i="3"/>
  <c r="AA307" i="3"/>
  <c r="AC307" i="3" s="1"/>
  <c r="AD307" i="3" s="1"/>
  <c r="AH307" i="3"/>
  <c r="AI307" i="3" s="1"/>
  <c r="AJ307" i="3"/>
  <c r="AM307" i="3"/>
  <c r="AN307" i="3"/>
  <c r="W308" i="3"/>
  <c r="X308" i="3"/>
  <c r="Y308" i="3"/>
  <c r="AB308" i="3"/>
  <c r="Z308" i="3"/>
  <c r="AA308" i="3"/>
  <c r="AC308" i="3" s="1"/>
  <c r="AD308" i="3" s="1"/>
  <c r="AH308" i="3"/>
  <c r="AI308" i="3"/>
  <c r="AJ308" i="3"/>
  <c r="AK308" i="3"/>
  <c r="AL308" i="3" s="1"/>
  <c r="AM308" i="3"/>
  <c r="AN308" i="3"/>
  <c r="W309" i="3"/>
  <c r="X309" i="3"/>
  <c r="Y309" i="3"/>
  <c r="AB309" i="3" s="1"/>
  <c r="AC309" i="3" s="1"/>
  <c r="AD309" i="3" s="1"/>
  <c r="Z309" i="3"/>
  <c r="AA309" i="3"/>
  <c r="AK309" i="3"/>
  <c r="AL309" i="3" s="1"/>
  <c r="AE309" i="3"/>
  <c r="AH309" i="3"/>
  <c r="AI309" i="3"/>
  <c r="AJ309" i="3"/>
  <c r="AM309" i="3"/>
  <c r="AN309" i="3"/>
  <c r="W310" i="3"/>
  <c r="X310" i="3"/>
  <c r="Y310" i="3"/>
  <c r="AB310" i="3" s="1"/>
  <c r="Z310" i="3"/>
  <c r="AA310" i="3"/>
  <c r="AE310" i="3"/>
  <c r="AH310" i="3"/>
  <c r="AI310" i="3"/>
  <c r="AJ310" i="3"/>
  <c r="AM310" i="3"/>
  <c r="AN310" i="3"/>
  <c r="W311" i="3"/>
  <c r="X311" i="3"/>
  <c r="Y311" i="3"/>
  <c r="AB311" i="3" s="1"/>
  <c r="AC311" i="3" s="1"/>
  <c r="AD311" i="3" s="1"/>
  <c r="Z311" i="3"/>
  <c r="AA311" i="3"/>
  <c r="AH311" i="3"/>
  <c r="AI311" i="3"/>
  <c r="AJ311" i="3"/>
  <c r="AK311" i="3"/>
  <c r="AL311" i="3" s="1"/>
  <c r="AM311" i="3"/>
  <c r="AN311" i="3"/>
  <c r="W312" i="3"/>
  <c r="X312" i="3"/>
  <c r="Y312" i="3"/>
  <c r="AB312" i="3" s="1"/>
  <c r="AC312" i="3" s="1"/>
  <c r="AD312" i="3" s="1"/>
  <c r="Z312" i="3"/>
  <c r="AA312" i="3"/>
  <c r="AH312" i="3"/>
  <c r="AI312" i="3" s="1"/>
  <c r="AJ312" i="3"/>
  <c r="AK312" i="3"/>
  <c r="AL312" i="3"/>
  <c r="AM312" i="3"/>
  <c r="AN312" i="3"/>
  <c r="W313" i="3"/>
  <c r="X313" i="3"/>
  <c r="Y313" i="3"/>
  <c r="AB313" i="3"/>
  <c r="Z313" i="3"/>
  <c r="AA313" i="3"/>
  <c r="AC313" i="3" s="1"/>
  <c r="AD313" i="3" s="1"/>
  <c r="AE313" i="3"/>
  <c r="AH313" i="3"/>
  <c r="AI313" i="3" s="1"/>
  <c r="AJ313" i="3"/>
  <c r="AM313" i="3"/>
  <c r="AN313" i="3"/>
  <c r="W314" i="3"/>
  <c r="X314" i="3"/>
  <c r="Y314" i="3"/>
  <c r="AB314" i="3"/>
  <c r="Z314" i="3"/>
  <c r="AA314" i="3"/>
  <c r="AE314" i="3"/>
  <c r="AH314" i="3"/>
  <c r="AI314" i="3" s="1"/>
  <c r="AJ314" i="3"/>
  <c r="AM314" i="3"/>
  <c r="AN314" i="3"/>
  <c r="W315" i="3"/>
  <c r="X315" i="3"/>
  <c r="Y315" i="3"/>
  <c r="AE315" i="3" s="1"/>
  <c r="AF315" i="3" s="1"/>
  <c r="AG315" i="3" s="1"/>
  <c r="AB315" i="3"/>
  <c r="Z315" i="3"/>
  <c r="AA315" i="3"/>
  <c r="AK315" i="3" s="1"/>
  <c r="AL315" i="3" s="1"/>
  <c r="AH315" i="3"/>
  <c r="AI315" i="3" s="1"/>
  <c r="AJ315" i="3"/>
  <c r="AM315" i="3"/>
  <c r="AN315" i="3"/>
  <c r="W316" i="3"/>
  <c r="X316" i="3"/>
  <c r="Y316" i="3"/>
  <c r="AB316" i="3"/>
  <c r="Z316" i="3"/>
  <c r="AA316" i="3"/>
  <c r="AC316" i="3" s="1"/>
  <c r="AD316" i="3" s="1"/>
  <c r="AH316" i="3"/>
  <c r="AI316" i="3"/>
  <c r="AJ316" i="3"/>
  <c r="AK316" i="3"/>
  <c r="AL316" i="3" s="1"/>
  <c r="AM316" i="3"/>
  <c r="AN316" i="3"/>
  <c r="W317" i="3"/>
  <c r="X317" i="3"/>
  <c r="Y317" i="3"/>
  <c r="AB317" i="3" s="1"/>
  <c r="AC317" i="3" s="1"/>
  <c r="AD317" i="3" s="1"/>
  <c r="Z317" i="3"/>
  <c r="AA317" i="3"/>
  <c r="AK317" i="3"/>
  <c r="AL317" i="3" s="1"/>
  <c r="AE317" i="3"/>
  <c r="AH317" i="3"/>
  <c r="AI317" i="3"/>
  <c r="AJ317" i="3"/>
  <c r="AM317" i="3"/>
  <c r="AN317" i="3"/>
  <c r="W318" i="3"/>
  <c r="X318" i="3"/>
  <c r="Y318" i="3"/>
  <c r="AB318" i="3" s="1"/>
  <c r="Z318" i="3"/>
  <c r="AA318" i="3"/>
  <c r="AH318" i="3"/>
  <c r="AI318" i="3"/>
  <c r="AJ318" i="3"/>
  <c r="AM318" i="3"/>
  <c r="AN318" i="3"/>
  <c r="W319" i="3"/>
  <c r="X319" i="3"/>
  <c r="Y319" i="3"/>
  <c r="AB319" i="3" s="1"/>
  <c r="AC319" i="3"/>
  <c r="AD319" i="3" s="1"/>
  <c r="Z319" i="3"/>
  <c r="AA319" i="3"/>
  <c r="AE319" i="3"/>
  <c r="AF319" i="3"/>
  <c r="AG319" i="3"/>
  <c r="AH319" i="3"/>
  <c r="AI319" i="3" s="1"/>
  <c r="AJ319" i="3"/>
  <c r="AK319" i="3"/>
  <c r="AL319" i="3" s="1"/>
  <c r="AM319" i="3"/>
  <c r="AN319" i="3"/>
  <c r="W320" i="3"/>
  <c r="X320" i="3"/>
  <c r="Y320" i="3"/>
  <c r="AB320" i="3"/>
  <c r="AC320" i="3"/>
  <c r="AD320" i="3" s="1"/>
  <c r="Z320" i="3"/>
  <c r="AA320" i="3"/>
  <c r="AK320" i="3" s="1"/>
  <c r="AL320" i="3" s="1"/>
  <c r="AE320" i="3"/>
  <c r="AH320" i="3"/>
  <c r="AI320" i="3"/>
  <c r="AJ320" i="3"/>
  <c r="AM320" i="3"/>
  <c r="AN320" i="3"/>
  <c r="W321" i="3"/>
  <c r="X321" i="3"/>
  <c r="Y321" i="3"/>
  <c r="AB321" i="3" s="1"/>
  <c r="Z321" i="3"/>
  <c r="AA321" i="3"/>
  <c r="AE321" i="3"/>
  <c r="AH321" i="3"/>
  <c r="AI321" i="3" s="1"/>
  <c r="AJ321" i="3"/>
  <c r="AM321" i="3"/>
  <c r="AN321" i="3"/>
  <c r="W322" i="3"/>
  <c r="X322" i="3"/>
  <c r="Y322" i="3"/>
  <c r="AB322" i="3" s="1"/>
  <c r="Z322" i="3"/>
  <c r="AA322" i="3"/>
  <c r="AH322" i="3"/>
  <c r="AI322" i="3" s="1"/>
  <c r="AJ322" i="3"/>
  <c r="AM322" i="3"/>
  <c r="AN322" i="3"/>
  <c r="W323" i="3"/>
  <c r="X323" i="3"/>
  <c r="Y323" i="3"/>
  <c r="Z323" i="3"/>
  <c r="AA323" i="3"/>
  <c r="AH323" i="3"/>
  <c r="AI323" i="3" s="1"/>
  <c r="AJ323" i="3"/>
  <c r="AK323" i="3"/>
  <c r="AL323" i="3" s="1"/>
  <c r="AM323" i="3"/>
  <c r="AN323" i="3"/>
  <c r="W324" i="3"/>
  <c r="X324" i="3"/>
  <c r="Y324" i="3"/>
  <c r="AB324" i="3"/>
  <c r="AC324" i="3"/>
  <c r="AD324" i="3" s="1"/>
  <c r="Z324" i="3"/>
  <c r="AA324" i="3"/>
  <c r="AH324" i="3"/>
  <c r="AI324" i="3" s="1"/>
  <c r="AJ324" i="3"/>
  <c r="AK324" i="3"/>
  <c r="AL324" i="3"/>
  <c r="AM324" i="3"/>
  <c r="AN324" i="3"/>
  <c r="W325" i="3"/>
  <c r="X325" i="3"/>
  <c r="Y325" i="3"/>
  <c r="AB325" i="3" s="1"/>
  <c r="AC325" i="3" s="1"/>
  <c r="AD325" i="3" s="1"/>
  <c r="Z325" i="3"/>
  <c r="AA325" i="3"/>
  <c r="AK325" i="3"/>
  <c r="AL325" i="3"/>
  <c r="AE325" i="3"/>
  <c r="AH325" i="3"/>
  <c r="AI325" i="3"/>
  <c r="AJ325" i="3"/>
  <c r="AM325" i="3"/>
  <c r="AN325" i="3"/>
  <c r="W326" i="3"/>
  <c r="X326" i="3"/>
  <c r="Y326" i="3"/>
  <c r="AB326" i="3" s="1"/>
  <c r="Z326" i="3"/>
  <c r="AA326" i="3"/>
  <c r="AE326" i="3"/>
  <c r="AH326" i="3"/>
  <c r="AI326" i="3"/>
  <c r="AJ326" i="3"/>
  <c r="AM326" i="3"/>
  <c r="AN326" i="3"/>
  <c r="W327" i="3"/>
  <c r="X327" i="3"/>
  <c r="Y327" i="3"/>
  <c r="AB327" i="3" s="1"/>
  <c r="AC327" i="3" s="1"/>
  <c r="AD327" i="3"/>
  <c r="Z327" i="3"/>
  <c r="AA327" i="3"/>
  <c r="AE327" i="3"/>
  <c r="AF327" i="3"/>
  <c r="AG327" i="3" s="1"/>
  <c r="AH327" i="3"/>
  <c r="AI327" i="3"/>
  <c r="AJ327" i="3"/>
  <c r="AK327" i="3"/>
  <c r="AL327" i="3" s="1"/>
  <c r="AM327" i="3"/>
  <c r="AN327" i="3"/>
  <c r="W328" i="3"/>
  <c r="X328" i="3"/>
  <c r="Y328" i="3"/>
  <c r="AE328" i="3" s="1"/>
  <c r="AB328" i="3"/>
  <c r="Z328" i="3"/>
  <c r="AA328" i="3"/>
  <c r="AH328" i="3"/>
  <c r="AI328" i="3" s="1"/>
  <c r="AJ328" i="3"/>
  <c r="AM328" i="3"/>
  <c r="AN328" i="3"/>
  <c r="W329" i="3"/>
  <c r="X329" i="3"/>
  <c r="Y329" i="3"/>
  <c r="AB329" i="3" s="1"/>
  <c r="AC329" i="3" s="1"/>
  <c r="AD329" i="3"/>
  <c r="Z329" i="3"/>
  <c r="AA329" i="3"/>
  <c r="AK329" i="3"/>
  <c r="AL329" i="3"/>
  <c r="AE329" i="3"/>
  <c r="AH329" i="3"/>
  <c r="AI329" i="3"/>
  <c r="AJ329" i="3"/>
  <c r="AM329" i="3"/>
  <c r="AN329" i="3"/>
  <c r="W330" i="3"/>
  <c r="X330" i="3"/>
  <c r="Y330" i="3"/>
  <c r="AB330" i="3" s="1"/>
  <c r="Z330" i="3"/>
  <c r="AA330" i="3"/>
  <c r="AE330" i="3"/>
  <c r="AH330" i="3"/>
  <c r="AI330" i="3"/>
  <c r="AJ330" i="3"/>
  <c r="AM330" i="3"/>
  <c r="AN330" i="3"/>
  <c r="W331" i="3"/>
  <c r="X331" i="3"/>
  <c r="Y331" i="3"/>
  <c r="AB331" i="3" s="1"/>
  <c r="AC331" i="3" s="1"/>
  <c r="AD331" i="3" s="1"/>
  <c r="Z331" i="3"/>
  <c r="AA331" i="3"/>
  <c r="AE331" i="3"/>
  <c r="AF331" i="3"/>
  <c r="AG331" i="3" s="1"/>
  <c r="AH331" i="3"/>
  <c r="AI331" i="3"/>
  <c r="AJ331" i="3"/>
  <c r="AK331" i="3"/>
  <c r="AL331" i="3" s="1"/>
  <c r="AM331" i="3"/>
  <c r="AN331" i="3"/>
  <c r="W332" i="3"/>
  <c r="X332" i="3"/>
  <c r="Y332" i="3"/>
  <c r="AE332" i="3" s="1"/>
  <c r="AB332" i="3"/>
  <c r="Z332" i="3"/>
  <c r="AA332" i="3"/>
  <c r="AH332" i="3"/>
  <c r="AI332" i="3" s="1"/>
  <c r="AJ332" i="3"/>
  <c r="AM332" i="3"/>
  <c r="AN332" i="3"/>
  <c r="W333" i="3"/>
  <c r="X333" i="3"/>
  <c r="Y333" i="3"/>
  <c r="AB333" i="3"/>
  <c r="AC333" i="3"/>
  <c r="AD333" i="3"/>
  <c r="Z333" i="3"/>
  <c r="AA333" i="3"/>
  <c r="AK333" i="3"/>
  <c r="AL333" i="3"/>
  <c r="AE333" i="3"/>
  <c r="AH333" i="3"/>
  <c r="AI333" i="3"/>
  <c r="AJ333" i="3"/>
  <c r="AM333" i="3"/>
  <c r="AN333" i="3"/>
  <c r="W334" i="3"/>
  <c r="X334" i="3"/>
  <c r="Y334" i="3"/>
  <c r="AB334" i="3"/>
  <c r="Z334" i="3"/>
  <c r="AA334" i="3"/>
  <c r="AE334" i="3"/>
  <c r="AH334" i="3"/>
  <c r="AI334" i="3"/>
  <c r="AJ334" i="3"/>
  <c r="AM334" i="3"/>
  <c r="AN334" i="3"/>
  <c r="W335" i="3"/>
  <c r="X335" i="3"/>
  <c r="Y335" i="3"/>
  <c r="AB335" i="3"/>
  <c r="AC335" i="3"/>
  <c r="AD335" i="3"/>
  <c r="Z335" i="3"/>
  <c r="AA335" i="3"/>
  <c r="AK335" i="3" s="1"/>
  <c r="AL335" i="3" s="1"/>
  <c r="AE335" i="3"/>
  <c r="AF335" i="3"/>
  <c r="AG335" i="3" s="1"/>
  <c r="AH335" i="3"/>
  <c r="AI335" i="3"/>
  <c r="AJ335" i="3"/>
  <c r="AM335" i="3"/>
  <c r="AN335" i="3"/>
  <c r="W336" i="3"/>
  <c r="X336" i="3"/>
  <c r="Y336" i="3"/>
  <c r="AE336" i="3" s="1"/>
  <c r="AB336" i="3"/>
  <c r="Z336" i="3"/>
  <c r="AA336" i="3"/>
  <c r="AH336" i="3"/>
  <c r="AI336" i="3" s="1"/>
  <c r="AJ336" i="3"/>
  <c r="AM336" i="3"/>
  <c r="AN336" i="3"/>
  <c r="W337" i="3"/>
  <c r="X337" i="3"/>
  <c r="Y337" i="3"/>
  <c r="AB337" i="3"/>
  <c r="AC337" i="3"/>
  <c r="AD337" i="3"/>
  <c r="Z337" i="3"/>
  <c r="AA337" i="3"/>
  <c r="AK337" i="3"/>
  <c r="AL337" i="3"/>
  <c r="AE337" i="3"/>
  <c r="AH337" i="3"/>
  <c r="AI337" i="3"/>
  <c r="AJ337" i="3"/>
  <c r="AM337" i="3"/>
  <c r="AN337" i="3"/>
  <c r="W338" i="3"/>
  <c r="X338" i="3"/>
  <c r="Y338" i="3"/>
  <c r="AB338" i="3"/>
  <c r="Z338" i="3"/>
  <c r="AA338" i="3"/>
  <c r="AE338" i="3"/>
  <c r="AH338" i="3"/>
  <c r="AI338" i="3"/>
  <c r="AJ338" i="3"/>
  <c r="AM338" i="3"/>
  <c r="AN338" i="3"/>
  <c r="W339" i="3"/>
  <c r="X339" i="3"/>
  <c r="Y339" i="3"/>
  <c r="AB339" i="3"/>
  <c r="AC339" i="3"/>
  <c r="AD339" i="3"/>
  <c r="Z339" i="3"/>
  <c r="AA339" i="3"/>
  <c r="AK339" i="3" s="1"/>
  <c r="AL339" i="3" s="1"/>
  <c r="AE339" i="3"/>
  <c r="AF339" i="3"/>
  <c r="AG339" i="3" s="1"/>
  <c r="AH339" i="3"/>
  <c r="AI339" i="3"/>
  <c r="AJ339" i="3"/>
  <c r="AM339" i="3"/>
  <c r="AN339" i="3"/>
  <c r="W340" i="3"/>
  <c r="X340" i="3"/>
  <c r="Y340" i="3"/>
  <c r="AB340" i="3"/>
  <c r="Z340" i="3"/>
  <c r="AA340" i="3"/>
  <c r="AC340" i="3" s="1"/>
  <c r="AD340" i="3" s="1"/>
  <c r="AH340" i="3"/>
  <c r="AI340" i="3"/>
  <c r="AJ340" i="3"/>
  <c r="AK340" i="3"/>
  <c r="AL340" i="3" s="1"/>
  <c r="AM340" i="3"/>
  <c r="AN340" i="3"/>
  <c r="W341" i="3"/>
  <c r="X341" i="3"/>
  <c r="Y341" i="3"/>
  <c r="AB341" i="3"/>
  <c r="AC341" i="3"/>
  <c r="AD341" i="3" s="1"/>
  <c r="Z341" i="3"/>
  <c r="AA341" i="3"/>
  <c r="AK341" i="3"/>
  <c r="AL341" i="3" s="1"/>
  <c r="AE341" i="3"/>
  <c r="AH341" i="3"/>
  <c r="AI341" i="3"/>
  <c r="AJ341" i="3"/>
  <c r="AM341" i="3"/>
  <c r="AN341" i="3"/>
  <c r="W342" i="3"/>
  <c r="X342" i="3"/>
  <c r="Y342" i="3"/>
  <c r="AB342" i="3"/>
  <c r="Z342" i="3"/>
  <c r="AA342" i="3"/>
  <c r="AE342" i="3"/>
  <c r="AH342" i="3"/>
  <c r="AI342" i="3"/>
  <c r="AJ342" i="3"/>
  <c r="AM342" i="3"/>
  <c r="AN342" i="3"/>
  <c r="W343" i="3"/>
  <c r="X343" i="3"/>
  <c r="Y343" i="3"/>
  <c r="AB343" i="3"/>
  <c r="AC343" i="3"/>
  <c r="AD343" i="3" s="1"/>
  <c r="Z343" i="3"/>
  <c r="AA343" i="3"/>
  <c r="AK343" i="3" s="1"/>
  <c r="AL343" i="3" s="1"/>
  <c r="AE343" i="3"/>
  <c r="AH343" i="3"/>
  <c r="AI343" i="3"/>
  <c r="AJ343" i="3"/>
  <c r="AM343" i="3"/>
  <c r="AN343" i="3"/>
  <c r="W344" i="3"/>
  <c r="X344" i="3"/>
  <c r="Y344" i="3"/>
  <c r="Z344" i="3"/>
  <c r="AA344" i="3"/>
  <c r="AH344" i="3"/>
  <c r="AI344" i="3"/>
  <c r="AJ344" i="3"/>
  <c r="AK344" i="3"/>
  <c r="AL344" i="3" s="1"/>
  <c r="AM344" i="3"/>
  <c r="AN344" i="3"/>
  <c r="W345" i="3"/>
  <c r="X345" i="3"/>
  <c r="Y345" i="3"/>
  <c r="AB345" i="3"/>
  <c r="AC345" i="3"/>
  <c r="AD345" i="3" s="1"/>
  <c r="Z345" i="3"/>
  <c r="AA345" i="3"/>
  <c r="AK345" i="3"/>
  <c r="AL345" i="3" s="1"/>
  <c r="AE345" i="3"/>
  <c r="AH345" i="3"/>
  <c r="AI345" i="3"/>
  <c r="AJ345" i="3"/>
  <c r="AM345" i="3"/>
  <c r="AN345" i="3"/>
  <c r="W346" i="3"/>
  <c r="X346" i="3"/>
  <c r="Y346" i="3"/>
  <c r="AB346" i="3"/>
  <c r="Z346" i="3"/>
  <c r="AA346" i="3"/>
  <c r="AE346" i="3"/>
  <c r="AH346" i="3"/>
  <c r="AI346" i="3"/>
  <c r="AJ346" i="3"/>
  <c r="AM346" i="3"/>
  <c r="AN346" i="3"/>
  <c r="W347" i="3"/>
  <c r="X347" i="3"/>
  <c r="Y347" i="3"/>
  <c r="AB347" i="3"/>
  <c r="Z347" i="3"/>
  <c r="AA347" i="3"/>
  <c r="AE347" i="3"/>
  <c r="AF347" i="3"/>
  <c r="AG347" i="3"/>
  <c r="AH347" i="3"/>
  <c r="AI347" i="3" s="1"/>
  <c r="AJ347" i="3"/>
  <c r="AK347" i="3"/>
  <c r="AL347" i="3" s="1"/>
  <c r="AM347" i="3"/>
  <c r="AN347" i="3"/>
  <c r="W348" i="3"/>
  <c r="X348" i="3"/>
  <c r="Y348" i="3"/>
  <c r="AB348" i="3"/>
  <c r="AC348" i="3"/>
  <c r="AD348" i="3" s="1"/>
  <c r="Z348" i="3"/>
  <c r="AA348" i="3"/>
  <c r="AH348" i="3"/>
  <c r="AI348" i="3" s="1"/>
  <c r="AJ348" i="3"/>
  <c r="AK348" i="3"/>
  <c r="AL348" i="3"/>
  <c r="AM348" i="3"/>
  <c r="AN348" i="3"/>
  <c r="W349" i="3"/>
  <c r="X349" i="3"/>
  <c r="Y349" i="3"/>
  <c r="AB349" i="3"/>
  <c r="AC349" i="3"/>
  <c r="AD349" i="3"/>
  <c r="Z349" i="3"/>
  <c r="AA349" i="3"/>
  <c r="AK349" i="3"/>
  <c r="AL349" i="3"/>
  <c r="AE349" i="3"/>
  <c r="AH349" i="3"/>
  <c r="AI349" i="3"/>
  <c r="AJ349" i="3"/>
  <c r="AM349" i="3"/>
  <c r="AN349" i="3"/>
  <c r="W350" i="3"/>
  <c r="X350" i="3"/>
  <c r="Y350" i="3"/>
  <c r="AB350" i="3"/>
  <c r="Z350" i="3"/>
  <c r="AA350" i="3"/>
  <c r="AE350" i="3"/>
  <c r="AH350" i="3"/>
  <c r="AI350" i="3"/>
  <c r="AJ350" i="3"/>
  <c r="AM350" i="3"/>
  <c r="AN350" i="3"/>
  <c r="W351" i="3"/>
  <c r="X351" i="3"/>
  <c r="Y351" i="3"/>
  <c r="AB351" i="3"/>
  <c r="Z351" i="3"/>
  <c r="AA351" i="3"/>
  <c r="AE351" i="3"/>
  <c r="AH351" i="3"/>
  <c r="AI351" i="3" s="1"/>
  <c r="AJ351" i="3"/>
  <c r="AM351" i="3"/>
  <c r="AN351" i="3"/>
  <c r="W352" i="3"/>
  <c r="X352" i="3"/>
  <c r="Y352" i="3"/>
  <c r="AB352" i="3"/>
  <c r="AD352" i="3"/>
  <c r="Z352" i="3"/>
  <c r="AA352" i="3"/>
  <c r="AC352" i="3" s="1"/>
  <c r="AE352" i="3"/>
  <c r="AF352" i="3"/>
  <c r="AG352" i="3" s="1"/>
  <c r="AH352" i="3"/>
  <c r="AI352" i="3" s="1"/>
  <c r="AJ352" i="3"/>
  <c r="AM352" i="3"/>
  <c r="AN352" i="3"/>
  <c r="W353" i="3"/>
  <c r="X353" i="3"/>
  <c r="Y353" i="3"/>
  <c r="AB353" i="3"/>
  <c r="Z353" i="3"/>
  <c r="AA353" i="3"/>
  <c r="AE353" i="3"/>
  <c r="AH353" i="3"/>
  <c r="AI353" i="3" s="1"/>
  <c r="AJ353" i="3"/>
  <c r="AM353" i="3"/>
  <c r="AN353" i="3"/>
  <c r="W354" i="3"/>
  <c r="X354" i="3"/>
  <c r="Y354" i="3"/>
  <c r="AB354" i="3"/>
  <c r="Z354" i="3"/>
  <c r="AA354" i="3"/>
  <c r="AE354" i="3"/>
  <c r="AH354" i="3"/>
  <c r="AI354" i="3" s="1"/>
  <c r="AJ354" i="3"/>
  <c r="AM354" i="3"/>
  <c r="AN354" i="3"/>
  <c r="W355" i="3"/>
  <c r="X355" i="3"/>
  <c r="Y355" i="3"/>
  <c r="AE355" i="3" s="1"/>
  <c r="AB355" i="3"/>
  <c r="Z355" i="3"/>
  <c r="AA355" i="3"/>
  <c r="AH355" i="3"/>
  <c r="AI355" i="3" s="1"/>
  <c r="AJ355" i="3"/>
  <c r="AM355" i="3"/>
  <c r="AN355" i="3"/>
  <c r="W356" i="3"/>
  <c r="X356" i="3"/>
  <c r="Y356" i="3"/>
  <c r="AB356" i="3"/>
  <c r="Z356" i="3"/>
  <c r="AA356" i="3"/>
  <c r="AC356" i="3" s="1"/>
  <c r="AD356" i="3" s="1"/>
  <c r="AH356" i="3"/>
  <c r="AI356" i="3"/>
  <c r="AJ356" i="3"/>
  <c r="AK356" i="3"/>
  <c r="AL356" i="3" s="1"/>
  <c r="AM356" i="3"/>
  <c r="AN356" i="3"/>
  <c r="W357" i="3"/>
  <c r="X357" i="3"/>
  <c r="Y357" i="3"/>
  <c r="AB357" i="3" s="1"/>
  <c r="Z357" i="3"/>
  <c r="AA357" i="3"/>
  <c r="AE357" i="3"/>
  <c r="AH357" i="3"/>
  <c r="AI357" i="3" s="1"/>
  <c r="AJ357" i="3"/>
  <c r="AM357" i="3"/>
  <c r="AN357" i="3"/>
  <c r="W358" i="3"/>
  <c r="X358" i="3"/>
  <c r="Y358" i="3"/>
  <c r="AB358" i="3" s="1"/>
  <c r="Z358" i="3"/>
  <c r="AA358" i="3"/>
  <c r="AH358" i="3"/>
  <c r="AI358" i="3" s="1"/>
  <c r="AJ358" i="3"/>
  <c r="AM358" i="3"/>
  <c r="AN358" i="3"/>
  <c r="W359" i="3"/>
  <c r="X359" i="3"/>
  <c r="Y359" i="3"/>
  <c r="Z359" i="3"/>
  <c r="AA359" i="3"/>
  <c r="AH359" i="3"/>
  <c r="AI359" i="3" s="1"/>
  <c r="AJ359" i="3"/>
  <c r="AK359" i="3"/>
  <c r="AL359" i="3" s="1"/>
  <c r="AM359" i="3"/>
  <c r="AN359" i="3"/>
  <c r="W360" i="3"/>
  <c r="X360" i="3"/>
  <c r="Y360" i="3"/>
  <c r="AB360" i="3"/>
  <c r="AC360" i="3"/>
  <c r="AD360" i="3" s="1"/>
  <c r="Z360" i="3"/>
  <c r="AA360" i="3"/>
  <c r="AH360" i="3"/>
  <c r="AI360" i="3" s="1"/>
  <c r="AJ360" i="3"/>
  <c r="AK360" i="3"/>
  <c r="AL360" i="3"/>
  <c r="AM360" i="3"/>
  <c r="AN360" i="3"/>
  <c r="W361" i="3"/>
  <c r="X361" i="3"/>
  <c r="Y361" i="3"/>
  <c r="AB361" i="3" s="1"/>
  <c r="Z361" i="3"/>
  <c r="AA361" i="3"/>
  <c r="AC361" i="3" s="1"/>
  <c r="AD361" i="3" s="1"/>
  <c r="AE361" i="3"/>
  <c r="AH361" i="3"/>
  <c r="AI361" i="3" s="1"/>
  <c r="AJ361" i="3"/>
  <c r="AM361" i="3"/>
  <c r="AN361" i="3"/>
  <c r="W362" i="3"/>
  <c r="X362" i="3"/>
  <c r="Y362" i="3"/>
  <c r="AB362" i="3" s="1"/>
  <c r="Z362" i="3"/>
  <c r="AA362" i="3"/>
  <c r="AE362" i="3"/>
  <c r="AH362" i="3"/>
  <c r="AI362" i="3" s="1"/>
  <c r="AJ362" i="3"/>
  <c r="AM362" i="3"/>
  <c r="AN362" i="3"/>
  <c r="W363" i="3"/>
  <c r="X363" i="3"/>
  <c r="Y363" i="3"/>
  <c r="AB363" i="3" s="1"/>
  <c r="Z363" i="3"/>
  <c r="AA363" i="3"/>
  <c r="AH363" i="3"/>
  <c r="AI363" i="3" s="1"/>
  <c r="AJ363" i="3"/>
  <c r="AK363" i="3"/>
  <c r="AL363" i="3" s="1"/>
  <c r="AM363" i="3"/>
  <c r="AN363" i="3"/>
  <c r="W364" i="3"/>
  <c r="X364" i="3"/>
  <c r="Y364" i="3"/>
  <c r="AB364" i="3"/>
  <c r="Z364" i="3"/>
  <c r="AA364" i="3"/>
  <c r="AH364" i="3"/>
  <c r="AI364" i="3" s="1"/>
  <c r="AJ364" i="3"/>
  <c r="AK364" i="3"/>
  <c r="AL364" i="3" s="1"/>
  <c r="AM364" i="3"/>
  <c r="AN364" i="3"/>
  <c r="W365" i="3"/>
  <c r="X365" i="3"/>
  <c r="Y365" i="3"/>
  <c r="AB365" i="3" s="1"/>
  <c r="AC365" i="3"/>
  <c r="AD365" i="3" s="1"/>
  <c r="Z365" i="3"/>
  <c r="AA365" i="3"/>
  <c r="AK365" i="3"/>
  <c r="AL365" i="3" s="1"/>
  <c r="AE365" i="3"/>
  <c r="AH365" i="3"/>
  <c r="AI365" i="3"/>
  <c r="AJ365" i="3"/>
  <c r="AM365" i="3"/>
  <c r="AN365" i="3"/>
  <c r="W366" i="3"/>
  <c r="X366" i="3"/>
  <c r="Y366" i="3"/>
  <c r="AB366" i="3" s="1"/>
  <c r="Z366" i="3"/>
  <c r="AA366" i="3"/>
  <c r="AE366" i="3"/>
  <c r="AH366" i="3"/>
  <c r="AI366" i="3"/>
  <c r="AJ366" i="3"/>
  <c r="AM366" i="3"/>
  <c r="AN366" i="3"/>
  <c r="W367" i="3"/>
  <c r="X367" i="3"/>
  <c r="Y367" i="3"/>
  <c r="AB367" i="3" s="1"/>
  <c r="AC367" i="3"/>
  <c r="AD367" i="3" s="1"/>
  <c r="Z367" i="3"/>
  <c r="AA367" i="3"/>
  <c r="AE367" i="3"/>
  <c r="AF367" i="3" s="1"/>
  <c r="AG367" i="3" s="1"/>
  <c r="AH367" i="3"/>
  <c r="AI367" i="3"/>
  <c r="AJ367" i="3"/>
  <c r="AK367" i="3"/>
  <c r="AL367" i="3" s="1"/>
  <c r="AM367" i="3"/>
  <c r="AN367" i="3"/>
  <c r="W368" i="3"/>
  <c r="X368" i="3"/>
  <c r="Y368" i="3"/>
  <c r="Z368" i="3"/>
  <c r="AA368" i="3"/>
  <c r="AH368" i="3"/>
  <c r="AI368" i="3" s="1"/>
  <c r="AJ368" i="3"/>
  <c r="AK368" i="3"/>
  <c r="AL368" i="3" s="1"/>
  <c r="AM368" i="3"/>
  <c r="AN368" i="3"/>
  <c r="W369" i="3"/>
  <c r="X369" i="3"/>
  <c r="Y369" i="3"/>
  <c r="AB369" i="3" s="1"/>
  <c r="Z369" i="3"/>
  <c r="AA369" i="3"/>
  <c r="AH369" i="3"/>
  <c r="AI369" i="3" s="1"/>
  <c r="AJ369" i="3"/>
  <c r="AK369" i="3"/>
  <c r="AL369" i="3" s="1"/>
  <c r="AM369" i="3"/>
  <c r="AN369" i="3"/>
  <c r="W370" i="3"/>
  <c r="X370" i="3"/>
  <c r="Y370" i="3"/>
  <c r="AB370" i="3"/>
  <c r="Z370" i="3"/>
  <c r="AA370" i="3"/>
  <c r="AE370" i="3"/>
  <c r="AH370" i="3"/>
  <c r="AI370" i="3" s="1"/>
  <c r="AJ370" i="3"/>
  <c r="AM370" i="3"/>
  <c r="AN370" i="3"/>
  <c r="W371" i="3"/>
  <c r="X371" i="3"/>
  <c r="Y371" i="3"/>
  <c r="AB371" i="3"/>
  <c r="Z371" i="3"/>
  <c r="AA371" i="3"/>
  <c r="AE371" i="3"/>
  <c r="AH371" i="3"/>
  <c r="AI371" i="3" s="1"/>
  <c r="AJ371" i="3"/>
  <c r="AM371" i="3"/>
  <c r="AN371" i="3"/>
  <c r="W372" i="3"/>
  <c r="X372" i="3"/>
  <c r="Y372" i="3"/>
  <c r="AB372" i="3"/>
  <c r="Z372" i="3"/>
  <c r="AA372" i="3"/>
  <c r="AE372" i="3"/>
  <c r="AH372" i="3"/>
  <c r="AI372" i="3" s="1"/>
  <c r="AJ372" i="3"/>
  <c r="AM372" i="3"/>
  <c r="AN372" i="3"/>
  <c r="W373" i="3"/>
  <c r="X373" i="3"/>
  <c r="Y373" i="3"/>
  <c r="AB373" i="3"/>
  <c r="Z373" i="3"/>
  <c r="AA373" i="3"/>
  <c r="AE373" i="3"/>
  <c r="AH373" i="3"/>
  <c r="AI373" i="3" s="1"/>
  <c r="AJ373" i="3"/>
  <c r="AM373" i="3"/>
  <c r="AN373" i="3"/>
  <c r="W374" i="3"/>
  <c r="X374" i="3"/>
  <c r="Y374" i="3"/>
  <c r="AB374" i="3"/>
  <c r="AD374" i="3"/>
  <c r="Z374" i="3"/>
  <c r="AA374" i="3"/>
  <c r="AC374" i="3" s="1"/>
  <c r="AE374" i="3"/>
  <c r="AH374" i="3"/>
  <c r="AI374" i="3" s="1"/>
  <c r="AJ374" i="3"/>
  <c r="AM374" i="3"/>
  <c r="AN374" i="3"/>
  <c r="W375" i="3"/>
  <c r="X375" i="3"/>
  <c r="Y375" i="3"/>
  <c r="AB375" i="3"/>
  <c r="Z375" i="3"/>
  <c r="AA375" i="3"/>
  <c r="AE375" i="3"/>
  <c r="AH375" i="3"/>
  <c r="AI375" i="3" s="1"/>
  <c r="AJ375" i="3"/>
  <c r="AM375" i="3"/>
  <c r="AN375" i="3"/>
  <c r="W376" i="3"/>
  <c r="X376" i="3"/>
  <c r="Y376" i="3"/>
  <c r="AE376" i="3" s="1"/>
  <c r="AB376" i="3"/>
  <c r="AD376" i="3"/>
  <c r="Z376" i="3"/>
  <c r="AA376" i="3"/>
  <c r="AC376" i="3" s="1"/>
  <c r="AF376" i="3"/>
  <c r="AG376" i="3" s="1"/>
  <c r="AH376" i="3"/>
  <c r="AI376" i="3" s="1"/>
  <c r="AJ376" i="3"/>
  <c r="AM376" i="3"/>
  <c r="AN376" i="3"/>
  <c r="W377" i="3"/>
  <c r="X377" i="3"/>
  <c r="Y377" i="3"/>
  <c r="AB377" i="3"/>
  <c r="Z377" i="3"/>
  <c r="AA377" i="3"/>
  <c r="AK377" i="3" s="1"/>
  <c r="AL377" i="3" s="1"/>
  <c r="AE377" i="3"/>
  <c r="AF377" i="3"/>
  <c r="AG377" i="3" s="1"/>
  <c r="AH377" i="3"/>
  <c r="AI377" i="3" s="1"/>
  <c r="AJ377" i="3"/>
  <c r="AM377" i="3"/>
  <c r="AN377" i="3"/>
  <c r="W378" i="3"/>
  <c r="X378" i="3"/>
  <c r="Y378" i="3"/>
  <c r="AB378" i="3"/>
  <c r="Z378" i="3"/>
  <c r="AA378" i="3"/>
  <c r="AE378" i="3"/>
  <c r="AH378" i="3"/>
  <c r="AI378" i="3" s="1"/>
  <c r="AJ378" i="3"/>
  <c r="AM378" i="3"/>
  <c r="AN378" i="3"/>
  <c r="W379" i="3"/>
  <c r="X379" i="3"/>
  <c r="Y379" i="3"/>
  <c r="AB379" i="3"/>
  <c r="Z379" i="3"/>
  <c r="AA379" i="3"/>
  <c r="AE379" i="3"/>
  <c r="AH379" i="3"/>
  <c r="AI379" i="3" s="1"/>
  <c r="AJ379" i="3"/>
  <c r="AM379" i="3"/>
  <c r="AN379" i="3"/>
  <c r="W380" i="3"/>
  <c r="X380" i="3"/>
  <c r="Y380" i="3"/>
  <c r="AE380" i="3" s="1"/>
  <c r="AB380" i="3"/>
  <c r="Z380" i="3"/>
  <c r="AA380" i="3"/>
  <c r="AH380" i="3"/>
  <c r="AI380" i="3" s="1"/>
  <c r="AJ380" i="3"/>
  <c r="AM380" i="3"/>
  <c r="AN380" i="3"/>
  <c r="W381" i="3"/>
  <c r="X381" i="3"/>
  <c r="Y381" i="3"/>
  <c r="AB381" i="3"/>
  <c r="Z381" i="3"/>
  <c r="AA381" i="3"/>
  <c r="AE381" i="3"/>
  <c r="AH381" i="3"/>
  <c r="AI381" i="3" s="1"/>
  <c r="AJ381" i="3"/>
  <c r="AM381" i="3"/>
  <c r="AN381" i="3"/>
  <c r="W382" i="3"/>
  <c r="X382" i="3"/>
  <c r="Y382" i="3"/>
  <c r="AB382" i="3"/>
  <c r="AD382" i="3"/>
  <c r="Z382" i="3"/>
  <c r="AA382" i="3"/>
  <c r="AC382" i="3" s="1"/>
  <c r="AE382" i="3"/>
  <c r="AH382" i="3"/>
  <c r="AI382" i="3" s="1"/>
  <c r="AJ382" i="3"/>
  <c r="AM382" i="3"/>
  <c r="AN382" i="3"/>
  <c r="W383" i="3"/>
  <c r="X383" i="3"/>
  <c r="Y383" i="3"/>
  <c r="AB383" i="3"/>
  <c r="Z383" i="3"/>
  <c r="AA383" i="3"/>
  <c r="AE383" i="3"/>
  <c r="AH383" i="3"/>
  <c r="AI383" i="3" s="1"/>
  <c r="AJ383" i="3"/>
  <c r="AM383" i="3"/>
  <c r="AN383" i="3"/>
  <c r="W384" i="3"/>
  <c r="X384" i="3"/>
  <c r="Y384" i="3"/>
  <c r="AB384" i="3"/>
  <c r="AD384" i="3"/>
  <c r="Z384" i="3"/>
  <c r="AA384" i="3"/>
  <c r="AC384" i="3" s="1"/>
  <c r="AE384" i="3"/>
  <c r="AF384" i="3"/>
  <c r="AG384" i="3" s="1"/>
  <c r="AH384" i="3"/>
  <c r="AI384" i="3" s="1"/>
  <c r="AJ384" i="3"/>
  <c r="AM384" i="3"/>
  <c r="AN384" i="3"/>
  <c r="W385" i="3"/>
  <c r="X385" i="3"/>
  <c r="Y385" i="3"/>
  <c r="AB385" i="3"/>
  <c r="Z385" i="3"/>
  <c r="AA385" i="3"/>
  <c r="AK385" i="3" s="1"/>
  <c r="AL385" i="3" s="1"/>
  <c r="AE385" i="3"/>
  <c r="AF385" i="3"/>
  <c r="AG385" i="3" s="1"/>
  <c r="AH385" i="3"/>
  <c r="AI385" i="3" s="1"/>
  <c r="AJ385" i="3"/>
  <c r="AM385" i="3"/>
  <c r="AN385" i="3"/>
  <c r="W386" i="3"/>
  <c r="X386" i="3"/>
  <c r="Y386" i="3"/>
  <c r="AB386" i="3"/>
  <c r="Z386" i="3"/>
  <c r="AA386" i="3"/>
  <c r="AE386" i="3"/>
  <c r="AH386" i="3"/>
  <c r="AI386" i="3" s="1"/>
  <c r="AJ386" i="3"/>
  <c r="AM386" i="3"/>
  <c r="AN386" i="3"/>
  <c r="W387" i="3"/>
  <c r="X387" i="3"/>
  <c r="Y387" i="3"/>
  <c r="AB387" i="3"/>
  <c r="Z387" i="3"/>
  <c r="AA387" i="3"/>
  <c r="AE387" i="3"/>
  <c r="AH387" i="3"/>
  <c r="AI387" i="3" s="1"/>
  <c r="AJ387" i="3"/>
  <c r="AM387" i="3"/>
  <c r="AN387" i="3"/>
  <c r="W388" i="3"/>
  <c r="X388" i="3"/>
  <c r="Y388" i="3"/>
  <c r="AE388" i="3" s="1"/>
  <c r="AB388" i="3"/>
  <c r="Z388" i="3"/>
  <c r="AA388" i="3"/>
  <c r="AH388" i="3"/>
  <c r="AI388" i="3" s="1"/>
  <c r="AJ388" i="3"/>
  <c r="AM388" i="3"/>
  <c r="AN388" i="3"/>
  <c r="W389" i="3"/>
  <c r="X389" i="3"/>
  <c r="Y389" i="3"/>
  <c r="AB389" i="3"/>
  <c r="Z389" i="3"/>
  <c r="AA389" i="3"/>
  <c r="AE389" i="3"/>
  <c r="AH389" i="3"/>
  <c r="AI389" i="3" s="1"/>
  <c r="AJ389" i="3"/>
  <c r="AM389" i="3"/>
  <c r="AN389" i="3"/>
  <c r="W390" i="3"/>
  <c r="X390" i="3"/>
  <c r="Y390" i="3"/>
  <c r="AB390" i="3"/>
  <c r="Z390" i="3"/>
  <c r="AA390" i="3"/>
  <c r="AC390" i="3" s="1"/>
  <c r="AD390" i="3" s="1"/>
  <c r="AE390" i="3"/>
  <c r="AH390" i="3"/>
  <c r="AI390" i="3" s="1"/>
  <c r="AJ390" i="3"/>
  <c r="AM390" i="3"/>
  <c r="AN390" i="3"/>
  <c r="W391" i="3"/>
  <c r="X391" i="3"/>
  <c r="Y391" i="3"/>
  <c r="AB391" i="3"/>
  <c r="Z391" i="3"/>
  <c r="AA391" i="3"/>
  <c r="AE391" i="3"/>
  <c r="AH391" i="3"/>
  <c r="AI391" i="3" s="1"/>
  <c r="AJ391" i="3"/>
  <c r="AM391" i="3"/>
  <c r="AN391" i="3"/>
  <c r="W392" i="3"/>
  <c r="X392" i="3"/>
  <c r="Y392" i="3"/>
  <c r="AB392" i="3"/>
  <c r="Z392" i="3"/>
  <c r="AA392" i="3"/>
  <c r="AC392" i="3" s="1"/>
  <c r="AD392" i="3" s="1"/>
  <c r="AE392" i="3"/>
  <c r="AF392" i="3"/>
  <c r="AG392" i="3" s="1"/>
  <c r="AH392" i="3"/>
  <c r="AI392" i="3" s="1"/>
  <c r="AJ392" i="3"/>
  <c r="AM392" i="3"/>
  <c r="AN392" i="3"/>
  <c r="W393" i="3"/>
  <c r="X393" i="3"/>
  <c r="Y393" i="3"/>
  <c r="AB393" i="3"/>
  <c r="Z393" i="3"/>
  <c r="AA393" i="3"/>
  <c r="AK393" i="3" s="1"/>
  <c r="AL393" i="3" s="1"/>
  <c r="AE393" i="3"/>
  <c r="AF393" i="3"/>
  <c r="AG393" i="3" s="1"/>
  <c r="AH393" i="3"/>
  <c r="AI393" i="3" s="1"/>
  <c r="AJ393" i="3"/>
  <c r="AM393" i="3"/>
  <c r="AN393" i="3"/>
  <c r="W394" i="3"/>
  <c r="X394" i="3"/>
  <c r="Y394" i="3"/>
  <c r="AB394" i="3"/>
  <c r="Z394" i="3"/>
  <c r="AA394" i="3"/>
  <c r="AE394" i="3"/>
  <c r="AH394" i="3"/>
  <c r="AI394" i="3" s="1"/>
  <c r="AJ394" i="3"/>
  <c r="AM394" i="3"/>
  <c r="AN394" i="3"/>
  <c r="W395" i="3"/>
  <c r="X395" i="3"/>
  <c r="Y395" i="3"/>
  <c r="AB395" i="3"/>
  <c r="Z395" i="3"/>
  <c r="AA395" i="3"/>
  <c r="AE395" i="3"/>
  <c r="AH395" i="3"/>
  <c r="AI395" i="3" s="1"/>
  <c r="AJ395" i="3"/>
  <c r="AM395" i="3"/>
  <c r="AN395" i="3"/>
  <c r="W396" i="3"/>
  <c r="X396" i="3"/>
  <c r="Y396" i="3"/>
  <c r="AE396" i="3" s="1"/>
  <c r="AB396" i="3"/>
  <c r="Z396" i="3"/>
  <c r="AA396" i="3"/>
  <c r="AH396" i="3"/>
  <c r="AI396" i="3" s="1"/>
  <c r="AJ396" i="3"/>
  <c r="AM396" i="3"/>
  <c r="AN396" i="3"/>
  <c r="W397" i="3"/>
  <c r="X397" i="3"/>
  <c r="Y397" i="3"/>
  <c r="AB397" i="3"/>
  <c r="Z397" i="3"/>
  <c r="AA397" i="3"/>
  <c r="AH397" i="3"/>
  <c r="AI397" i="3"/>
  <c r="AJ397" i="3"/>
  <c r="AK397" i="3"/>
  <c r="AL397" i="3" s="1"/>
  <c r="AM397" i="3"/>
  <c r="AN397" i="3"/>
  <c r="W398" i="3"/>
  <c r="X398" i="3"/>
  <c r="Y398" i="3"/>
  <c r="AB398" i="3" s="1"/>
  <c r="AC398" i="3"/>
  <c r="AD398" i="3" s="1"/>
  <c r="Z398" i="3"/>
  <c r="AA398" i="3"/>
  <c r="AK398" i="3"/>
  <c r="AL398" i="3" s="1"/>
  <c r="AE398" i="3"/>
  <c r="AH398" i="3"/>
  <c r="AI398" i="3"/>
  <c r="AJ398" i="3"/>
  <c r="AM398" i="3"/>
  <c r="AN398" i="3"/>
  <c r="W399" i="3"/>
  <c r="X399" i="3"/>
  <c r="Y399" i="3"/>
  <c r="AB399" i="3" s="1"/>
  <c r="Z399" i="3"/>
  <c r="AA399" i="3"/>
  <c r="AE399" i="3"/>
  <c r="AH399" i="3"/>
  <c r="AI399" i="3"/>
  <c r="AJ399" i="3"/>
  <c r="AM399" i="3"/>
  <c r="AN399" i="3"/>
  <c r="W400" i="3"/>
  <c r="X400" i="3"/>
  <c r="Y400" i="3"/>
  <c r="AB400" i="3" s="1"/>
  <c r="AC400" i="3"/>
  <c r="AD400" i="3" s="1"/>
  <c r="Z400" i="3"/>
  <c r="AA400" i="3"/>
  <c r="AE400" i="3"/>
  <c r="AH400" i="3"/>
  <c r="AI400" i="3"/>
  <c r="AJ400" i="3"/>
  <c r="AK400" i="3"/>
  <c r="AL400" i="3" s="1"/>
  <c r="AM400" i="3"/>
  <c r="AN400" i="3"/>
  <c r="W401" i="3"/>
  <c r="X401" i="3"/>
  <c r="Y401" i="3"/>
  <c r="AB401" i="3" s="1"/>
  <c r="Z401" i="3"/>
  <c r="AA401" i="3"/>
  <c r="AH401" i="3"/>
  <c r="AI401" i="3" s="1"/>
  <c r="AJ401" i="3"/>
  <c r="AK401" i="3"/>
  <c r="AL401" i="3"/>
  <c r="AM401" i="3"/>
  <c r="AN401" i="3"/>
  <c r="W402" i="3"/>
  <c r="X402" i="3"/>
  <c r="Y402" i="3"/>
  <c r="AB402" i="3"/>
  <c r="AD402" i="3"/>
  <c r="Z402" i="3"/>
  <c r="AA402" i="3"/>
  <c r="AC402" i="3" s="1"/>
  <c r="AE402" i="3"/>
  <c r="AH402" i="3"/>
  <c r="AI402" i="3" s="1"/>
  <c r="AJ402" i="3"/>
  <c r="AM402" i="3"/>
  <c r="AN402" i="3"/>
  <c r="W403" i="3"/>
  <c r="X403" i="3"/>
  <c r="Y403" i="3"/>
  <c r="AB403" i="3"/>
  <c r="Z403" i="3"/>
  <c r="AA403" i="3"/>
  <c r="AE403" i="3"/>
  <c r="AH403" i="3"/>
  <c r="AI403" i="3" s="1"/>
  <c r="AJ403" i="3"/>
  <c r="AM403" i="3"/>
  <c r="AN403" i="3"/>
  <c r="W404" i="3"/>
  <c r="X404" i="3"/>
  <c r="Y404" i="3"/>
  <c r="AB404" i="3"/>
  <c r="AD404" i="3"/>
  <c r="Z404" i="3"/>
  <c r="AA404" i="3"/>
  <c r="AC404" i="3" s="1"/>
  <c r="AE404" i="3"/>
  <c r="AF404" i="3"/>
  <c r="AG404" i="3" s="1"/>
  <c r="AH404" i="3"/>
  <c r="AI404" i="3" s="1"/>
  <c r="AJ404" i="3"/>
  <c r="AM404" i="3"/>
  <c r="AN404" i="3"/>
  <c r="W405" i="3"/>
  <c r="X405" i="3"/>
  <c r="Y405" i="3"/>
  <c r="AB405" i="3"/>
  <c r="Z405" i="3"/>
  <c r="AA405" i="3"/>
  <c r="AH405" i="3"/>
  <c r="AI405" i="3"/>
  <c r="AJ405" i="3"/>
  <c r="AK405" i="3"/>
  <c r="AL405" i="3" s="1"/>
  <c r="AM405" i="3"/>
  <c r="AN405" i="3"/>
  <c r="W406" i="3"/>
  <c r="X406" i="3"/>
  <c r="Y406" i="3"/>
  <c r="AB406" i="3" s="1"/>
  <c r="AC406" i="3" s="1"/>
  <c r="AD406" i="3" s="1"/>
  <c r="Z406" i="3"/>
  <c r="AA406" i="3"/>
  <c r="AK406" i="3"/>
  <c r="AL406" i="3" s="1"/>
  <c r="AE406" i="3"/>
  <c r="AH406" i="3"/>
  <c r="AI406" i="3"/>
  <c r="AJ406" i="3"/>
  <c r="AM406" i="3"/>
  <c r="AN406" i="3"/>
  <c r="W407" i="3"/>
  <c r="X407" i="3"/>
  <c r="Y407" i="3"/>
  <c r="Z407" i="3"/>
  <c r="AA407" i="3"/>
  <c r="AH407" i="3"/>
  <c r="AI407" i="3"/>
  <c r="AJ407" i="3"/>
  <c r="AM407" i="3"/>
  <c r="AN407" i="3"/>
  <c r="W408" i="3"/>
  <c r="X408" i="3"/>
  <c r="Y408" i="3"/>
  <c r="Z408" i="3"/>
  <c r="AA408" i="3"/>
  <c r="AH408" i="3"/>
  <c r="AI408" i="3"/>
  <c r="AJ408" i="3"/>
  <c r="AK408" i="3"/>
  <c r="AL408" i="3" s="1"/>
  <c r="AM408" i="3"/>
  <c r="AN408" i="3"/>
  <c r="W409" i="3"/>
  <c r="X409" i="3"/>
  <c r="Y409" i="3"/>
  <c r="AB409" i="3" s="1"/>
  <c r="AC409" i="3"/>
  <c r="AD409" i="3" s="1"/>
  <c r="Z409" i="3"/>
  <c r="AA409" i="3"/>
  <c r="AE409" i="3"/>
  <c r="AH409" i="3"/>
  <c r="AI409" i="3"/>
  <c r="AJ409" i="3"/>
  <c r="AK409" i="3"/>
  <c r="AL409" i="3" s="1"/>
  <c r="AM409" i="3"/>
  <c r="AN409" i="3"/>
  <c r="W410" i="3"/>
  <c r="X410" i="3"/>
  <c r="Y410" i="3"/>
  <c r="AB410" i="3" s="1"/>
  <c r="Z410" i="3"/>
  <c r="AA410" i="3"/>
  <c r="AK410" i="3"/>
  <c r="AL410" i="3" s="1"/>
  <c r="AE410" i="3"/>
  <c r="AH410" i="3"/>
  <c r="AI410" i="3"/>
  <c r="AJ410" i="3"/>
  <c r="AM410" i="3"/>
  <c r="AN410" i="3"/>
  <c r="W411" i="3"/>
  <c r="X411" i="3"/>
  <c r="Y411" i="3"/>
  <c r="Z411" i="3"/>
  <c r="AA411" i="3"/>
  <c r="AH411" i="3"/>
  <c r="AI411" i="3"/>
  <c r="AJ411" i="3"/>
  <c r="AM411" i="3"/>
  <c r="AN411" i="3"/>
  <c r="W412" i="3"/>
  <c r="X412" i="3"/>
  <c r="Y412" i="3"/>
  <c r="Z412" i="3"/>
  <c r="AA412" i="3"/>
  <c r="AH412" i="3"/>
  <c r="AI412" i="3" s="1"/>
  <c r="AJ412" i="3"/>
  <c r="AK412" i="3"/>
  <c r="AL412" i="3" s="1"/>
  <c r="AM412" i="3"/>
  <c r="AN412" i="3"/>
  <c r="W413" i="3"/>
  <c r="X413" i="3"/>
  <c r="Y413" i="3"/>
  <c r="AB413" i="3"/>
  <c r="AC413" i="3"/>
  <c r="AD413" i="3" s="1"/>
  <c r="Z413" i="3"/>
  <c r="AA413" i="3"/>
  <c r="AE413" i="3"/>
  <c r="AH413" i="3"/>
  <c r="AI413" i="3"/>
  <c r="AJ413" i="3"/>
  <c r="AK413" i="3"/>
  <c r="AL413" i="3"/>
  <c r="AM413" i="3"/>
  <c r="AN413" i="3"/>
  <c r="W414" i="3"/>
  <c r="X414" i="3"/>
  <c r="Y414" i="3"/>
  <c r="AB414" i="3" s="1"/>
  <c r="Z414" i="3"/>
  <c r="AA414" i="3"/>
  <c r="AE414" i="3"/>
  <c r="AH414" i="3"/>
  <c r="AI414" i="3" s="1"/>
  <c r="AJ414" i="3"/>
  <c r="AM414" i="3"/>
  <c r="AN414" i="3"/>
  <c r="W415" i="3"/>
  <c r="X415" i="3"/>
  <c r="Y415" i="3"/>
  <c r="AB415" i="3" s="1"/>
  <c r="Z415" i="3"/>
  <c r="AA415" i="3"/>
  <c r="AH415" i="3"/>
  <c r="AI415" i="3" s="1"/>
  <c r="AJ415" i="3"/>
  <c r="AM415" i="3"/>
  <c r="AN415" i="3"/>
  <c r="W416" i="3"/>
  <c r="X416" i="3"/>
  <c r="Y416" i="3"/>
  <c r="Z416" i="3"/>
  <c r="AA416" i="3"/>
  <c r="AH416" i="3"/>
  <c r="AI416" i="3" s="1"/>
  <c r="AJ416" i="3"/>
  <c r="AK416" i="3"/>
  <c r="AL416" i="3" s="1"/>
  <c r="AM416" i="3"/>
  <c r="AN416" i="3"/>
  <c r="W417" i="3"/>
  <c r="X417" i="3"/>
  <c r="Y417" i="3"/>
  <c r="AB417" i="3" s="1"/>
  <c r="AC417" i="3" s="1"/>
  <c r="AD417" i="3" s="1"/>
  <c r="Z417" i="3"/>
  <c r="AA417" i="3"/>
  <c r="AE417" i="3"/>
  <c r="AF417" i="3" s="1"/>
  <c r="AG417" i="3" s="1"/>
  <c r="AH417" i="3"/>
  <c r="AI417" i="3"/>
  <c r="AJ417" i="3"/>
  <c r="AK417" i="3"/>
  <c r="AL417" i="3" s="1"/>
  <c r="AM417" i="3"/>
  <c r="AN417" i="3"/>
  <c r="W418" i="3"/>
  <c r="X418" i="3"/>
  <c r="Y418" i="3"/>
  <c r="AB418" i="3" s="1"/>
  <c r="Z418" i="3"/>
  <c r="AA418" i="3"/>
  <c r="AE418" i="3"/>
  <c r="AH418" i="3"/>
  <c r="AI418" i="3" s="1"/>
  <c r="AJ418" i="3"/>
  <c r="AM418" i="3"/>
  <c r="AN418" i="3"/>
  <c r="W419" i="3"/>
  <c r="X419" i="3"/>
  <c r="Y419" i="3"/>
  <c r="AB419" i="3" s="1"/>
  <c r="Z419" i="3"/>
  <c r="AA419" i="3"/>
  <c r="AH419" i="3"/>
  <c r="AI419" i="3" s="1"/>
  <c r="AJ419" i="3"/>
  <c r="AM419" i="3"/>
  <c r="AN419" i="3"/>
  <c r="W420" i="3"/>
  <c r="X420" i="3"/>
  <c r="Y420" i="3"/>
  <c r="Z420" i="3"/>
  <c r="AA420" i="3"/>
  <c r="AH420" i="3"/>
  <c r="AI420" i="3" s="1"/>
  <c r="AJ420" i="3"/>
  <c r="AK420" i="3"/>
  <c r="AL420" i="3" s="1"/>
  <c r="AM420" i="3"/>
  <c r="AN420" i="3"/>
  <c r="W421" i="3"/>
  <c r="X421" i="3"/>
  <c r="Y421" i="3"/>
  <c r="AB421" i="3"/>
  <c r="AC421" i="3"/>
  <c r="AD421" i="3" s="1"/>
  <c r="Z421" i="3"/>
  <c r="AA421" i="3"/>
  <c r="AH421" i="3"/>
  <c r="AI421" i="3" s="1"/>
  <c r="AJ421" i="3"/>
  <c r="AK421" i="3"/>
  <c r="AL421" i="3"/>
  <c r="AM421" i="3"/>
  <c r="AN421" i="3"/>
  <c r="W422" i="3"/>
  <c r="X422" i="3"/>
  <c r="Y422" i="3"/>
  <c r="AB422" i="3"/>
  <c r="Z422" i="3"/>
  <c r="AA422" i="3"/>
  <c r="AC422" i="3" s="1"/>
  <c r="AD422" i="3" s="1"/>
  <c r="AE422" i="3"/>
  <c r="AF422" i="3"/>
  <c r="AG422" i="3" s="1"/>
  <c r="AH422" i="3"/>
  <c r="AI422" i="3"/>
  <c r="AJ422" i="3"/>
  <c r="AK422" i="3"/>
  <c r="AL422" i="3"/>
  <c r="AM422" i="3"/>
  <c r="AN422" i="3"/>
  <c r="W423" i="3"/>
  <c r="X423" i="3"/>
  <c r="Y423" i="3"/>
  <c r="AB423" i="3"/>
  <c r="Z423" i="3"/>
  <c r="AA423" i="3"/>
  <c r="AE423" i="3"/>
  <c r="AH423" i="3"/>
  <c r="AI423" i="3" s="1"/>
  <c r="AJ423" i="3"/>
  <c r="AM423" i="3"/>
  <c r="AN423" i="3"/>
  <c r="W424" i="3"/>
  <c r="X424" i="3"/>
  <c r="Y424" i="3"/>
  <c r="AB424" i="3"/>
  <c r="Z424" i="3"/>
  <c r="AA424" i="3"/>
  <c r="AE424" i="3"/>
  <c r="AH424" i="3"/>
  <c r="AI424" i="3" s="1"/>
  <c r="AJ424" i="3"/>
  <c r="AM424" i="3"/>
  <c r="AN424" i="3"/>
  <c r="W425" i="3"/>
  <c r="X425" i="3"/>
  <c r="Y425" i="3"/>
  <c r="AE425" i="3" s="1"/>
  <c r="AB425" i="3"/>
  <c r="Z425" i="3"/>
  <c r="AA425" i="3"/>
  <c r="AH425" i="3"/>
  <c r="AI425" i="3" s="1"/>
  <c r="AJ425" i="3"/>
  <c r="AM425" i="3"/>
  <c r="AN425" i="3"/>
  <c r="W426" i="3"/>
  <c r="X426" i="3"/>
  <c r="Y426" i="3"/>
  <c r="AB426" i="3"/>
  <c r="AD426" i="3"/>
  <c r="Z426" i="3"/>
  <c r="AA426" i="3"/>
  <c r="AC426" i="3" s="1"/>
  <c r="AE426" i="3"/>
  <c r="AF426" i="3"/>
  <c r="AG426" i="3" s="1"/>
  <c r="AH426" i="3"/>
  <c r="AI426" i="3" s="1"/>
  <c r="AJ426" i="3"/>
  <c r="AM426" i="3"/>
  <c r="AN426" i="3"/>
  <c r="W427" i="3"/>
  <c r="X427" i="3"/>
  <c r="Y427" i="3"/>
  <c r="AB427" i="3"/>
  <c r="Z427" i="3"/>
  <c r="AA427" i="3"/>
  <c r="AE427" i="3"/>
  <c r="AH427" i="3"/>
  <c r="AI427" i="3" s="1"/>
  <c r="AJ427" i="3"/>
  <c r="AM427" i="3"/>
  <c r="AN427" i="3"/>
  <c r="W428" i="3"/>
  <c r="X428" i="3"/>
  <c r="Y428" i="3"/>
  <c r="AB428" i="3"/>
  <c r="Z428" i="3"/>
  <c r="AA428" i="3"/>
  <c r="AK428" i="3" s="1"/>
  <c r="AE428" i="3"/>
  <c r="AH428" i="3"/>
  <c r="AI428" i="3" s="1"/>
  <c r="AJ428" i="3"/>
  <c r="AL428" i="3"/>
  <c r="AM428" i="3"/>
  <c r="AN428" i="3"/>
  <c r="W429" i="3"/>
  <c r="X429" i="3"/>
  <c r="Y429" i="3"/>
  <c r="AB429" i="3"/>
  <c r="AD429" i="3"/>
  <c r="Z429" i="3"/>
  <c r="AA429" i="3"/>
  <c r="AC429" i="3" s="1"/>
  <c r="AE429" i="3"/>
  <c r="AF429" i="3"/>
  <c r="AG429" i="3" s="1"/>
  <c r="AH429" i="3"/>
  <c r="AI429" i="3" s="1"/>
  <c r="AJ429" i="3"/>
  <c r="AM429" i="3"/>
  <c r="AN429" i="3"/>
  <c r="W430" i="3"/>
  <c r="X430" i="3"/>
  <c r="Y430" i="3"/>
  <c r="AE430" i="3" s="1"/>
  <c r="AB430" i="3"/>
  <c r="Z430" i="3"/>
  <c r="AA430" i="3"/>
  <c r="AH430" i="3"/>
  <c r="AI430" i="3" s="1"/>
  <c r="AJ430" i="3"/>
  <c r="AM430" i="3"/>
  <c r="AN430" i="3"/>
  <c r="W431" i="3"/>
  <c r="X431" i="3"/>
  <c r="Y431" i="3"/>
  <c r="AB431" i="3"/>
  <c r="Z431" i="3"/>
  <c r="AA431" i="3"/>
  <c r="AE431" i="3"/>
  <c r="AH431" i="3"/>
  <c r="AI431" i="3" s="1"/>
  <c r="AJ431" i="3"/>
  <c r="AM431" i="3"/>
  <c r="AN431" i="3"/>
  <c r="W432" i="3"/>
  <c r="X432" i="3"/>
  <c r="Y432" i="3"/>
  <c r="AB432" i="3"/>
  <c r="Z432" i="3"/>
  <c r="AA432" i="3"/>
  <c r="AE432" i="3"/>
  <c r="AH432" i="3"/>
  <c r="AI432" i="3" s="1"/>
  <c r="AJ432" i="3"/>
  <c r="AM432" i="3"/>
  <c r="AN432" i="3"/>
  <c r="W433" i="3"/>
  <c r="X433" i="3"/>
  <c r="Y433" i="3"/>
  <c r="AB433" i="3"/>
  <c r="Z433" i="3"/>
  <c r="AA433" i="3"/>
  <c r="AC433" i="3" s="1"/>
  <c r="AD433" i="3" s="1"/>
  <c r="AE433" i="3"/>
  <c r="AF433" i="3"/>
  <c r="AG433" i="3" s="1"/>
  <c r="AH433" i="3"/>
  <c r="AI433" i="3" s="1"/>
  <c r="AJ433" i="3"/>
  <c r="AM433" i="3"/>
  <c r="AN433" i="3"/>
  <c r="W434" i="3"/>
  <c r="X434" i="3"/>
  <c r="Y434" i="3"/>
  <c r="AE434" i="3" s="1"/>
  <c r="AB434" i="3"/>
  <c r="Z434" i="3"/>
  <c r="AA434" i="3"/>
  <c r="AH434" i="3"/>
  <c r="AI434" i="3" s="1"/>
  <c r="AJ434" i="3"/>
  <c r="AM434" i="3"/>
  <c r="AN434" i="3"/>
  <c r="W435" i="3"/>
  <c r="X435" i="3"/>
  <c r="Y435" i="3"/>
  <c r="AB435" i="3"/>
  <c r="Z435" i="3"/>
  <c r="AA435" i="3"/>
  <c r="AE435" i="3"/>
  <c r="AH435" i="3"/>
  <c r="AI435" i="3" s="1"/>
  <c r="AJ435" i="3"/>
  <c r="AM435" i="3"/>
  <c r="AN435" i="3"/>
  <c r="W436" i="3"/>
  <c r="X436" i="3"/>
  <c r="Y436" i="3"/>
  <c r="AB436" i="3"/>
  <c r="Z436" i="3"/>
  <c r="AA436" i="3"/>
  <c r="AE436" i="3"/>
  <c r="AH436" i="3"/>
  <c r="AI436" i="3" s="1"/>
  <c r="AJ436" i="3"/>
  <c r="AM436" i="3"/>
  <c r="AN436" i="3"/>
  <c r="W437" i="3"/>
  <c r="X437" i="3"/>
  <c r="Y437" i="3"/>
  <c r="AB437" i="3"/>
  <c r="Z437" i="3"/>
  <c r="AA437" i="3"/>
  <c r="AC437" i="3" s="1"/>
  <c r="AD437" i="3" s="1"/>
  <c r="AE437" i="3"/>
  <c r="AF437" i="3"/>
  <c r="AG437" i="3" s="1"/>
  <c r="AH437" i="3"/>
  <c r="AI437" i="3" s="1"/>
  <c r="AJ437" i="3"/>
  <c r="AM437" i="3"/>
  <c r="AN437" i="3"/>
  <c r="W438" i="3"/>
  <c r="X438" i="3"/>
  <c r="Y438" i="3"/>
  <c r="AE438" i="3" s="1"/>
  <c r="AB438" i="3"/>
  <c r="Z438" i="3"/>
  <c r="AA438" i="3"/>
  <c r="AH438" i="3"/>
  <c r="AI438" i="3" s="1"/>
  <c r="AJ438" i="3"/>
  <c r="AM438" i="3"/>
  <c r="AN438" i="3"/>
  <c r="W439" i="3"/>
  <c r="X439" i="3"/>
  <c r="Y439" i="3"/>
  <c r="AB439" i="3"/>
  <c r="Z439" i="3"/>
  <c r="AA439" i="3"/>
  <c r="AE439" i="3"/>
  <c r="AH439" i="3"/>
  <c r="AI439" i="3" s="1"/>
  <c r="AJ439" i="3"/>
  <c r="AM439" i="3"/>
  <c r="AN439" i="3"/>
  <c r="W440" i="3"/>
  <c r="X440" i="3"/>
  <c r="Y440" i="3"/>
  <c r="AB440" i="3"/>
  <c r="Z440" i="3"/>
  <c r="AA440" i="3"/>
  <c r="AE440" i="3"/>
  <c r="AH440" i="3"/>
  <c r="AI440" i="3" s="1"/>
  <c r="AJ440" i="3"/>
  <c r="AM440" i="3"/>
  <c r="AN440" i="3"/>
  <c r="W441" i="3"/>
  <c r="X441" i="3"/>
  <c r="Y441" i="3"/>
  <c r="AB441" i="3"/>
  <c r="AD441" i="3"/>
  <c r="Z441" i="3"/>
  <c r="AA441" i="3"/>
  <c r="AC441" i="3" s="1"/>
  <c r="AH441" i="3"/>
  <c r="AI441" i="3"/>
  <c r="AJ441" i="3"/>
  <c r="AK441" i="3"/>
  <c r="AL441" i="3" s="1"/>
  <c r="AM441" i="3"/>
  <c r="AN441" i="3"/>
  <c r="W442" i="3"/>
  <c r="X442" i="3"/>
  <c r="Y442" i="3"/>
  <c r="Z442" i="3"/>
  <c r="AA442" i="3"/>
  <c r="AH442" i="3"/>
  <c r="AI442" i="3"/>
  <c r="AJ442" i="3"/>
  <c r="AK442" i="3"/>
  <c r="AL442" i="3" s="1"/>
  <c r="AM442" i="3"/>
  <c r="AN442" i="3"/>
  <c r="W443" i="3"/>
  <c r="X443" i="3"/>
  <c r="Y443" i="3"/>
  <c r="AB443" i="3" s="1"/>
  <c r="Z443" i="3"/>
  <c r="AA443" i="3"/>
  <c r="AE443" i="3"/>
  <c r="AH443" i="3"/>
  <c r="AI443" i="3"/>
  <c r="AJ443" i="3"/>
  <c r="AM443" i="3"/>
  <c r="AN443" i="3"/>
  <c r="W444" i="3"/>
  <c r="X444" i="3"/>
  <c r="Y444" i="3"/>
  <c r="AB444" i="3" s="1"/>
  <c r="Z444" i="3"/>
  <c r="AA444" i="3"/>
  <c r="AE444" i="3"/>
  <c r="AH444" i="3"/>
  <c r="AI444" i="3" s="1"/>
  <c r="AJ444" i="3"/>
  <c r="AM444" i="3"/>
  <c r="AN444" i="3"/>
  <c r="W445" i="3"/>
  <c r="X445" i="3"/>
  <c r="Y445" i="3"/>
  <c r="AE445" i="3" s="1"/>
  <c r="Z445" i="3"/>
  <c r="AA445" i="3"/>
  <c r="AF445" i="3"/>
  <c r="AG445" i="3" s="1"/>
  <c r="AH445" i="3"/>
  <c r="AI445" i="3"/>
  <c r="AJ445" i="3"/>
  <c r="AK445" i="3"/>
  <c r="AL445" i="3" s="1"/>
  <c r="AM445" i="3"/>
  <c r="AN445" i="3"/>
  <c r="W446" i="3"/>
  <c r="X446" i="3"/>
  <c r="Y446" i="3"/>
  <c r="AB446" i="3"/>
  <c r="Z446" i="3"/>
  <c r="AA446" i="3"/>
  <c r="AE446" i="3"/>
  <c r="AH446" i="3"/>
  <c r="AI446" i="3" s="1"/>
  <c r="AJ446" i="3"/>
  <c r="AM446" i="3"/>
  <c r="AN446" i="3"/>
  <c r="W447" i="3"/>
  <c r="X447" i="3"/>
  <c r="Y447" i="3"/>
  <c r="AB447" i="3" s="1"/>
  <c r="Z447" i="3"/>
  <c r="AA447" i="3"/>
  <c r="AE447" i="3"/>
  <c r="AH447" i="3"/>
  <c r="AI447" i="3"/>
  <c r="AJ447" i="3"/>
  <c r="AM447" i="3"/>
  <c r="AN447" i="3"/>
  <c r="W448" i="3"/>
  <c r="X448" i="3"/>
  <c r="Y448" i="3"/>
  <c r="AE448" i="3" s="1"/>
  <c r="Z448" i="3"/>
  <c r="AA448" i="3"/>
  <c r="AF448" i="3"/>
  <c r="AG448" i="3" s="1"/>
  <c r="AH448" i="3"/>
  <c r="AI448" i="3"/>
  <c r="AJ448" i="3"/>
  <c r="AK448" i="3"/>
  <c r="AL448" i="3" s="1"/>
  <c r="AM448" i="3"/>
  <c r="AN448" i="3"/>
  <c r="W449" i="3"/>
  <c r="X449" i="3"/>
  <c r="Y449" i="3"/>
  <c r="AB449" i="3"/>
  <c r="Z449" i="3"/>
  <c r="AA449" i="3"/>
  <c r="AE449" i="3"/>
  <c r="AF449" i="3"/>
  <c r="AG449" i="3" s="1"/>
  <c r="AH449" i="3"/>
  <c r="AI449" i="3"/>
  <c r="AJ449" i="3"/>
  <c r="AK449" i="3"/>
  <c r="AL449" i="3" s="1"/>
  <c r="AM449" i="3"/>
  <c r="AN449" i="3"/>
  <c r="W450" i="3"/>
  <c r="X450" i="3"/>
  <c r="Y450" i="3"/>
  <c r="AB450" i="3"/>
  <c r="Z450" i="3"/>
  <c r="AA450" i="3"/>
  <c r="AE450" i="3"/>
  <c r="AH450" i="3"/>
  <c r="AI450" i="3" s="1"/>
  <c r="AJ450" i="3"/>
  <c r="AM450" i="3"/>
  <c r="AN450" i="3"/>
  <c r="W451" i="3"/>
  <c r="X451" i="3"/>
  <c r="Y451" i="3"/>
  <c r="AB451" i="3"/>
  <c r="Z451" i="3"/>
  <c r="AA451" i="3"/>
  <c r="AE451" i="3"/>
  <c r="AH451" i="3"/>
  <c r="AI451" i="3" s="1"/>
  <c r="AJ451" i="3"/>
  <c r="AM451" i="3"/>
  <c r="AN451" i="3"/>
  <c r="W452" i="3"/>
  <c r="X452" i="3"/>
  <c r="Y452" i="3"/>
  <c r="AB452" i="3"/>
  <c r="Z452" i="3"/>
  <c r="AA452" i="3"/>
  <c r="AE452" i="3"/>
  <c r="AH452" i="3"/>
  <c r="AI452" i="3" s="1"/>
  <c r="AJ452" i="3"/>
  <c r="AM452" i="3"/>
  <c r="AN452" i="3"/>
  <c r="W453" i="3"/>
  <c r="X453" i="3"/>
  <c r="Y453" i="3"/>
  <c r="AB453" i="3" s="1"/>
  <c r="AC453" i="3" s="1"/>
  <c r="AD453" i="3" s="1"/>
  <c r="Z453" i="3"/>
  <c r="AA453" i="3"/>
  <c r="AH453" i="3"/>
  <c r="AI453" i="3"/>
  <c r="AJ453" i="3"/>
  <c r="AK453" i="3"/>
  <c r="AL453" i="3"/>
  <c r="AM453" i="3"/>
  <c r="AN453" i="3"/>
  <c r="W454" i="3"/>
  <c r="X454" i="3"/>
  <c r="Y454" i="3"/>
  <c r="AB454" i="3" s="1"/>
  <c r="Z454" i="3"/>
  <c r="AA454" i="3"/>
  <c r="AH454" i="3"/>
  <c r="AI454" i="3" s="1"/>
  <c r="AJ454" i="3"/>
  <c r="AM454" i="3"/>
  <c r="AN454" i="3"/>
  <c r="W455" i="3"/>
  <c r="X455" i="3"/>
  <c r="Y455" i="3"/>
  <c r="AB455" i="3" s="1"/>
  <c r="Z455" i="3"/>
  <c r="AA455" i="3"/>
  <c r="AE455" i="3"/>
  <c r="AH455" i="3"/>
  <c r="AI455" i="3" s="1"/>
  <c r="AJ455" i="3"/>
  <c r="AM455" i="3"/>
  <c r="AN455" i="3"/>
  <c r="W456" i="3"/>
  <c r="X456" i="3"/>
  <c r="Y456" i="3"/>
  <c r="Z456" i="3"/>
  <c r="AA456" i="3"/>
  <c r="AH456" i="3"/>
  <c r="AI456" i="3" s="1"/>
  <c r="AJ456" i="3"/>
  <c r="AK456" i="3"/>
  <c r="AL456" i="3" s="1"/>
  <c r="AM456" i="3"/>
  <c r="AN456" i="3"/>
  <c r="W457" i="3"/>
  <c r="X457" i="3"/>
  <c r="Y457" i="3"/>
  <c r="AB457" i="3"/>
  <c r="AC457" i="3"/>
  <c r="AD457" i="3" s="1"/>
  <c r="Z457" i="3"/>
  <c r="AA457" i="3"/>
  <c r="AH457" i="3"/>
  <c r="AI457" i="3" s="1"/>
  <c r="AJ457" i="3"/>
  <c r="AK457" i="3"/>
  <c r="AL457" i="3"/>
  <c r="AM457" i="3"/>
  <c r="AN457" i="3"/>
  <c r="W458" i="3"/>
  <c r="X458" i="3"/>
  <c r="Y458" i="3"/>
  <c r="AE458" i="3" s="1"/>
  <c r="Z458" i="3"/>
  <c r="AA458" i="3"/>
  <c r="AH458" i="3"/>
  <c r="AI458" i="3" s="1"/>
  <c r="AJ458" i="3"/>
  <c r="AK458" i="3"/>
  <c r="AL458" i="3"/>
  <c r="AM458" i="3"/>
  <c r="AN458" i="3"/>
  <c r="W459" i="3"/>
  <c r="X459" i="3"/>
  <c r="Y459" i="3"/>
  <c r="AE459" i="3" s="1"/>
  <c r="Z459" i="3"/>
  <c r="AA459" i="3"/>
  <c r="AF459" i="3"/>
  <c r="AG459" i="3" s="1"/>
  <c r="AH459" i="3"/>
  <c r="AI459" i="3"/>
  <c r="AJ459" i="3"/>
  <c r="AK459" i="3"/>
  <c r="AL459" i="3" s="1"/>
  <c r="AM459" i="3"/>
  <c r="AN459" i="3"/>
  <c r="W460" i="3"/>
  <c r="X460" i="3"/>
  <c r="Y460" i="3"/>
  <c r="AB460" i="3"/>
  <c r="Z460" i="3"/>
  <c r="AA460" i="3"/>
  <c r="AE460" i="3"/>
  <c r="AH460" i="3"/>
  <c r="AI460" i="3" s="1"/>
  <c r="AJ460" i="3"/>
  <c r="AM460" i="3"/>
  <c r="AN460" i="3"/>
  <c r="W461" i="3"/>
  <c r="X461" i="3"/>
  <c r="Y461" i="3"/>
  <c r="AE461" i="3" s="1"/>
  <c r="Z461" i="3"/>
  <c r="AA461" i="3"/>
  <c r="AF461" i="3"/>
  <c r="AG461" i="3" s="1"/>
  <c r="AH461" i="3"/>
  <c r="AI461" i="3"/>
  <c r="AJ461" i="3"/>
  <c r="AK461" i="3"/>
  <c r="AL461" i="3" s="1"/>
  <c r="AM461" i="3"/>
  <c r="AN461" i="3"/>
  <c r="W462" i="3"/>
  <c r="X462" i="3"/>
  <c r="Y462" i="3"/>
  <c r="AB462" i="3"/>
  <c r="Z462" i="3"/>
  <c r="AA462" i="3"/>
  <c r="AE462" i="3"/>
  <c r="AH462" i="3"/>
  <c r="AI462" i="3" s="1"/>
  <c r="AJ462" i="3"/>
  <c r="AM462" i="3"/>
  <c r="AN462" i="3"/>
  <c r="W463" i="3"/>
  <c r="X463" i="3"/>
  <c r="Y463" i="3"/>
  <c r="AB463" i="3"/>
  <c r="Z463" i="3"/>
  <c r="AA463" i="3"/>
  <c r="AE463" i="3"/>
  <c r="AF463" i="3"/>
  <c r="AG463" i="3" s="1"/>
  <c r="AH463" i="3"/>
  <c r="AI463" i="3"/>
  <c r="AJ463" i="3"/>
  <c r="AK463" i="3"/>
  <c r="AL463" i="3" s="1"/>
  <c r="AM463" i="3"/>
  <c r="AN463" i="3"/>
  <c r="W464" i="3"/>
  <c r="X464" i="3"/>
  <c r="Y464" i="3"/>
  <c r="AB464" i="3"/>
  <c r="Z464" i="3"/>
  <c r="AA464" i="3"/>
  <c r="AE464" i="3"/>
  <c r="AH464" i="3"/>
  <c r="AI464" i="3" s="1"/>
  <c r="AJ464" i="3"/>
  <c r="AM464" i="3"/>
  <c r="AN464" i="3"/>
  <c r="W465" i="3"/>
  <c r="X465" i="3"/>
  <c r="Y465" i="3"/>
  <c r="AB465" i="3" s="1"/>
  <c r="AC465" i="3" s="1"/>
  <c r="AD465" i="3"/>
  <c r="Z465" i="3"/>
  <c r="AA465" i="3"/>
  <c r="AK465" i="3"/>
  <c r="AL465" i="3"/>
  <c r="AE465" i="3"/>
  <c r="AH465" i="3"/>
  <c r="AI465" i="3"/>
  <c r="AJ465" i="3"/>
  <c r="AM465" i="3"/>
  <c r="AN465" i="3"/>
  <c r="W466" i="3"/>
  <c r="X466" i="3"/>
  <c r="Y466" i="3"/>
  <c r="AB466" i="3" s="1"/>
  <c r="Z466" i="3"/>
  <c r="AA466" i="3"/>
  <c r="AE466" i="3"/>
  <c r="AH466" i="3"/>
  <c r="AI466" i="3"/>
  <c r="AJ466" i="3"/>
  <c r="AM466" i="3"/>
  <c r="AN466" i="3"/>
  <c r="W467" i="3"/>
  <c r="X467" i="3"/>
  <c r="Y467" i="3"/>
  <c r="AE467" i="3" s="1"/>
  <c r="Z467" i="3"/>
  <c r="AA467" i="3"/>
  <c r="AF467" i="3"/>
  <c r="AG467" i="3" s="1"/>
  <c r="AH467" i="3"/>
  <c r="AI467" i="3"/>
  <c r="AJ467" i="3"/>
  <c r="AK467" i="3"/>
  <c r="AL467" i="3" s="1"/>
  <c r="AM467" i="3"/>
  <c r="AN467" i="3"/>
  <c r="W468" i="3"/>
  <c r="X468" i="3"/>
  <c r="Y468" i="3"/>
  <c r="AB468" i="3"/>
  <c r="Z468" i="3"/>
  <c r="AA468" i="3"/>
  <c r="AE468" i="3"/>
  <c r="AH468" i="3"/>
  <c r="AI468" i="3" s="1"/>
  <c r="AJ468" i="3"/>
  <c r="AM468" i="3"/>
  <c r="AN468" i="3"/>
  <c r="W469" i="3"/>
  <c r="X469" i="3"/>
  <c r="Y469" i="3"/>
  <c r="AB469" i="3" s="1"/>
  <c r="AC469" i="3" s="1"/>
  <c r="AD469" i="3" s="1"/>
  <c r="Z469" i="3"/>
  <c r="AA469" i="3"/>
  <c r="AK469" i="3"/>
  <c r="AL469" i="3"/>
  <c r="AE469" i="3"/>
  <c r="AH469" i="3"/>
  <c r="AI469" i="3"/>
  <c r="AJ469" i="3"/>
  <c r="AM469" i="3"/>
  <c r="AN469" i="3"/>
  <c r="W470" i="3"/>
  <c r="X470" i="3"/>
  <c r="Y470" i="3"/>
  <c r="AB470" i="3" s="1"/>
  <c r="Z470" i="3"/>
  <c r="AA470" i="3"/>
  <c r="AE470" i="3"/>
  <c r="AH470" i="3"/>
  <c r="AI470" i="3"/>
  <c r="AJ470" i="3"/>
  <c r="AM470" i="3"/>
  <c r="AN470" i="3"/>
  <c r="W471" i="3"/>
  <c r="X471" i="3"/>
  <c r="Y471" i="3"/>
  <c r="AE471" i="3" s="1"/>
  <c r="Z471" i="3"/>
  <c r="AA471" i="3"/>
  <c r="AF471" i="3"/>
  <c r="AG471" i="3" s="1"/>
  <c r="AH471" i="3"/>
  <c r="AI471" i="3"/>
  <c r="AJ471" i="3"/>
  <c r="AK471" i="3"/>
  <c r="AL471" i="3" s="1"/>
  <c r="AM471" i="3"/>
  <c r="AN471" i="3"/>
  <c r="W472" i="3"/>
  <c r="X472" i="3"/>
  <c r="Y472" i="3"/>
  <c r="AB472" i="3"/>
  <c r="Z472" i="3"/>
  <c r="AA472" i="3"/>
  <c r="AE472" i="3"/>
  <c r="AH472" i="3"/>
  <c r="AI472" i="3" s="1"/>
  <c r="AJ472" i="3"/>
  <c r="AM472" i="3"/>
  <c r="AN472" i="3"/>
  <c r="W473" i="3"/>
  <c r="X473" i="3"/>
  <c r="Y473" i="3"/>
  <c r="AE473" i="3" s="1"/>
  <c r="Z473" i="3"/>
  <c r="AA473" i="3"/>
  <c r="AH473" i="3"/>
  <c r="AI473" i="3" s="1"/>
  <c r="AJ473" i="3"/>
  <c r="AK473" i="3"/>
  <c r="AL473" i="3"/>
  <c r="AM473" i="3"/>
  <c r="AN473" i="3"/>
  <c r="W474" i="3"/>
  <c r="X474" i="3"/>
  <c r="Y474" i="3"/>
  <c r="AB474" i="3" s="1"/>
  <c r="Z474" i="3"/>
  <c r="AA474" i="3"/>
  <c r="AE474" i="3"/>
  <c r="AH474" i="3"/>
  <c r="AI474" i="3"/>
  <c r="AJ474" i="3"/>
  <c r="AM474" i="3"/>
  <c r="AN474" i="3"/>
  <c r="W475" i="3"/>
  <c r="X475" i="3"/>
  <c r="Y475" i="3"/>
  <c r="AB475" i="3" s="1"/>
  <c r="Z475" i="3"/>
  <c r="AA475" i="3"/>
  <c r="AE475" i="3"/>
  <c r="AH475" i="3"/>
  <c r="AI475" i="3" s="1"/>
  <c r="AJ475" i="3"/>
  <c r="AM475" i="3"/>
  <c r="AN475" i="3"/>
  <c r="W476" i="3"/>
  <c r="X476" i="3"/>
  <c r="Y476" i="3"/>
  <c r="AE476" i="3" s="1"/>
  <c r="Z476" i="3"/>
  <c r="AA476" i="3"/>
  <c r="AF476" i="3"/>
  <c r="AG476" i="3" s="1"/>
  <c r="AH476" i="3"/>
  <c r="AI476" i="3"/>
  <c r="AJ476" i="3"/>
  <c r="AK476" i="3"/>
  <c r="AL476" i="3" s="1"/>
  <c r="AM476" i="3"/>
  <c r="AN476" i="3"/>
  <c r="W477" i="3"/>
  <c r="X477" i="3"/>
  <c r="Y477" i="3"/>
  <c r="AB477" i="3"/>
  <c r="Z477" i="3"/>
  <c r="AA477" i="3"/>
  <c r="AE477" i="3"/>
  <c r="AH477" i="3"/>
  <c r="AI477" i="3" s="1"/>
  <c r="AJ477" i="3"/>
  <c r="AM477" i="3"/>
  <c r="AN477" i="3"/>
  <c r="W478" i="3"/>
  <c r="X478" i="3"/>
  <c r="Y478" i="3"/>
  <c r="AB478" i="3" s="1"/>
  <c r="Z478" i="3"/>
  <c r="AA478" i="3"/>
  <c r="AE478" i="3"/>
  <c r="AH478" i="3"/>
  <c r="AI478" i="3"/>
  <c r="AJ478" i="3"/>
  <c r="AM478" i="3"/>
  <c r="AN478" i="3"/>
  <c r="W479" i="3"/>
  <c r="X479" i="3"/>
  <c r="Y479" i="3"/>
  <c r="AB479" i="3" s="1"/>
  <c r="Z479" i="3"/>
  <c r="AA479" i="3"/>
  <c r="AE479" i="3"/>
  <c r="AH479" i="3"/>
  <c r="AI479" i="3" s="1"/>
  <c r="AJ479" i="3"/>
  <c r="AM479" i="3"/>
  <c r="AN479" i="3"/>
  <c r="W480" i="3"/>
  <c r="X480" i="3"/>
  <c r="Y480" i="3"/>
  <c r="AE480" i="3" s="1"/>
  <c r="Z480" i="3"/>
  <c r="AA480" i="3"/>
  <c r="AF480" i="3"/>
  <c r="AG480" i="3" s="1"/>
  <c r="AH480" i="3"/>
  <c r="AI480" i="3"/>
  <c r="AJ480" i="3"/>
  <c r="AK480" i="3"/>
  <c r="AL480" i="3" s="1"/>
  <c r="AM480" i="3"/>
  <c r="AN480" i="3"/>
  <c r="W481" i="3"/>
  <c r="X481" i="3"/>
  <c r="Y481" i="3"/>
  <c r="AB481" i="3"/>
  <c r="Z481" i="3"/>
  <c r="AA481" i="3"/>
  <c r="AE481" i="3"/>
  <c r="AH481" i="3"/>
  <c r="AI481" i="3" s="1"/>
  <c r="AJ481" i="3"/>
  <c r="AM481" i="3"/>
  <c r="AN481" i="3"/>
  <c r="W482" i="3"/>
  <c r="X482" i="3"/>
  <c r="Y482" i="3"/>
  <c r="AB482" i="3" s="1"/>
  <c r="Z482" i="3"/>
  <c r="AA482" i="3"/>
  <c r="AE482" i="3"/>
  <c r="AH482" i="3"/>
  <c r="AI482" i="3"/>
  <c r="AJ482" i="3"/>
  <c r="AM482" i="3"/>
  <c r="AN482" i="3"/>
  <c r="W483" i="3"/>
  <c r="X483" i="3"/>
  <c r="Y483" i="3"/>
  <c r="AE483" i="3" s="1"/>
  <c r="Z483" i="3"/>
  <c r="AA483" i="3"/>
  <c r="AF483" i="3"/>
  <c r="AG483" i="3" s="1"/>
  <c r="AH483" i="3"/>
  <c r="AI483" i="3"/>
  <c r="AJ483" i="3"/>
  <c r="AK483" i="3"/>
  <c r="AL483" i="3" s="1"/>
  <c r="AM483" i="3"/>
  <c r="AN483" i="3"/>
  <c r="W484" i="3"/>
  <c r="X484" i="3"/>
  <c r="Y484" i="3"/>
  <c r="AB484" i="3"/>
  <c r="Z484" i="3"/>
  <c r="AA484" i="3"/>
  <c r="AE484" i="3"/>
  <c r="AH484" i="3"/>
  <c r="AI484" i="3" s="1"/>
  <c r="AJ484" i="3"/>
  <c r="AM484" i="3"/>
  <c r="AN484" i="3"/>
  <c r="W485" i="3"/>
  <c r="X485" i="3"/>
  <c r="Y485" i="3"/>
  <c r="AE485" i="3" s="1"/>
  <c r="Z485" i="3"/>
  <c r="AA485" i="3"/>
  <c r="AH485" i="3"/>
  <c r="AI485" i="3" s="1"/>
  <c r="AJ485" i="3"/>
  <c r="AK485" i="3"/>
  <c r="AL485" i="3"/>
  <c r="AM485" i="3"/>
  <c r="AN485" i="3"/>
  <c r="W486" i="3"/>
  <c r="X486" i="3"/>
  <c r="Y486" i="3"/>
  <c r="AB486" i="3" s="1"/>
  <c r="Z486" i="3"/>
  <c r="AA486" i="3"/>
  <c r="AE486" i="3"/>
  <c r="AH486" i="3"/>
  <c r="AI486" i="3"/>
  <c r="AJ486" i="3"/>
  <c r="AM486" i="3"/>
  <c r="AN486" i="3"/>
  <c r="W487" i="3"/>
  <c r="X487" i="3"/>
  <c r="Y487" i="3"/>
  <c r="AB487" i="3" s="1"/>
  <c r="Z487" i="3"/>
  <c r="AA487" i="3"/>
  <c r="AE487" i="3"/>
  <c r="AH487" i="3"/>
  <c r="AI487" i="3" s="1"/>
  <c r="AJ487" i="3"/>
  <c r="AM487" i="3"/>
  <c r="AN487" i="3"/>
  <c r="W488" i="3"/>
  <c r="X488" i="3"/>
  <c r="Y488" i="3"/>
  <c r="AB488" i="3" s="1"/>
  <c r="AD488" i="3"/>
  <c r="Z488" i="3"/>
  <c r="AA488" i="3"/>
  <c r="AC488" i="3" s="1"/>
  <c r="AH488" i="3"/>
  <c r="AI488" i="3"/>
  <c r="AJ488" i="3"/>
  <c r="AK488" i="3"/>
  <c r="AL488" i="3" s="1"/>
  <c r="AM488" i="3"/>
  <c r="AN488" i="3"/>
  <c r="W489" i="3"/>
  <c r="X489" i="3"/>
  <c r="Y489" i="3"/>
  <c r="Z489" i="3"/>
  <c r="AA489" i="3"/>
  <c r="AH489" i="3"/>
  <c r="AI489" i="3" s="1"/>
  <c r="AJ489" i="3"/>
  <c r="AK489" i="3"/>
  <c r="AL489" i="3" s="1"/>
  <c r="AM489" i="3"/>
  <c r="AN489" i="3"/>
  <c r="W490" i="3"/>
  <c r="X490" i="3"/>
  <c r="Y490" i="3"/>
  <c r="AB490" i="3"/>
  <c r="Z490" i="3"/>
  <c r="AA490" i="3"/>
  <c r="AE490" i="3"/>
  <c r="AH490" i="3"/>
  <c r="AI490" i="3"/>
  <c r="AJ490" i="3"/>
  <c r="AM490" i="3"/>
  <c r="AN490" i="3"/>
  <c r="W491" i="3"/>
  <c r="X491" i="3"/>
  <c r="Y491" i="3"/>
  <c r="AB491" i="3"/>
  <c r="AC491" i="3"/>
  <c r="AD491" i="3" s="1"/>
  <c r="Z491" i="3"/>
  <c r="AA491" i="3"/>
  <c r="AK491" i="3" s="1"/>
  <c r="AL491" i="3" s="1"/>
  <c r="AE491" i="3"/>
  <c r="AF491" i="3" s="1"/>
  <c r="AG491" i="3" s="1"/>
  <c r="AH491" i="3"/>
  <c r="AI491" i="3"/>
  <c r="AJ491" i="3"/>
  <c r="AM491" i="3"/>
  <c r="AN491" i="3"/>
  <c r="W492" i="3"/>
  <c r="X492" i="3"/>
  <c r="Y492" i="3"/>
  <c r="AB492" i="3" s="1"/>
  <c r="Z492" i="3"/>
  <c r="AA492" i="3"/>
  <c r="AK492" i="3" s="1"/>
  <c r="AL492" i="3" s="1"/>
  <c r="AE492" i="3"/>
  <c r="AF492" i="3" s="1"/>
  <c r="AG492" i="3" s="1"/>
  <c r="AH492" i="3"/>
  <c r="AI492" i="3"/>
  <c r="AJ492" i="3"/>
  <c r="AM492" i="3"/>
  <c r="AN492" i="3"/>
  <c r="W493" i="3"/>
  <c r="X493" i="3"/>
  <c r="Y493" i="3"/>
  <c r="Z493" i="3"/>
  <c r="AA493" i="3"/>
  <c r="AH493" i="3"/>
  <c r="AI493" i="3" s="1"/>
  <c r="AJ493" i="3"/>
  <c r="AK493" i="3"/>
  <c r="AL493" i="3" s="1"/>
  <c r="AM493" i="3"/>
  <c r="AN493" i="3"/>
  <c r="W494" i="3"/>
  <c r="X494" i="3"/>
  <c r="Y494" i="3"/>
  <c r="AB494" i="3"/>
  <c r="Z494" i="3"/>
  <c r="AA494" i="3"/>
  <c r="AE494" i="3"/>
  <c r="AH494" i="3"/>
  <c r="AI494" i="3"/>
  <c r="AJ494" i="3"/>
  <c r="AM494" i="3"/>
  <c r="AN494" i="3"/>
  <c r="W495" i="3"/>
  <c r="X495" i="3"/>
  <c r="Y495" i="3"/>
  <c r="AB495" i="3"/>
  <c r="AC495" i="3"/>
  <c r="AD495" i="3" s="1"/>
  <c r="Z495" i="3"/>
  <c r="AA495" i="3"/>
  <c r="AK495" i="3" s="1"/>
  <c r="AL495" i="3" s="1"/>
  <c r="AE495" i="3"/>
  <c r="AF495" i="3" s="1"/>
  <c r="AG495" i="3" s="1"/>
  <c r="AH495" i="3"/>
  <c r="AI495" i="3"/>
  <c r="AJ495" i="3"/>
  <c r="AM495" i="3"/>
  <c r="AN495" i="3"/>
  <c r="W496" i="3"/>
  <c r="X496" i="3"/>
  <c r="Y496" i="3"/>
  <c r="AB496" i="3" s="1"/>
  <c r="Z496" i="3"/>
  <c r="AA496" i="3"/>
  <c r="AK496" i="3" s="1"/>
  <c r="AL496" i="3" s="1"/>
  <c r="AE496" i="3"/>
  <c r="AF496" i="3" s="1"/>
  <c r="AG496" i="3" s="1"/>
  <c r="AH496" i="3"/>
  <c r="AI496" i="3"/>
  <c r="AJ496" i="3"/>
  <c r="AM496" i="3"/>
  <c r="AN496" i="3"/>
  <c r="W497" i="3"/>
  <c r="X497" i="3"/>
  <c r="Y497" i="3"/>
  <c r="Z497" i="3"/>
  <c r="AA497" i="3"/>
  <c r="AH497" i="3"/>
  <c r="AI497" i="3" s="1"/>
  <c r="AJ497" i="3"/>
  <c r="AK497" i="3"/>
  <c r="AL497" i="3" s="1"/>
  <c r="AM497" i="3"/>
  <c r="AN497" i="3"/>
  <c r="W498" i="3"/>
  <c r="X498" i="3"/>
  <c r="Y498" i="3"/>
  <c r="AB498" i="3"/>
  <c r="Z498" i="3"/>
  <c r="AA498" i="3"/>
  <c r="AE498" i="3"/>
  <c r="AH498" i="3"/>
  <c r="AI498" i="3"/>
  <c r="AJ498" i="3"/>
  <c r="AM498" i="3"/>
  <c r="AN498" i="3"/>
  <c r="W499" i="3"/>
  <c r="X499" i="3"/>
  <c r="Y499" i="3"/>
  <c r="AB499" i="3"/>
  <c r="Z499" i="3"/>
  <c r="AA499" i="3"/>
  <c r="AF499" i="3" s="1"/>
  <c r="AE499" i="3"/>
  <c r="AG499" i="3"/>
  <c r="AH499" i="3"/>
  <c r="AI499" i="3" s="1"/>
  <c r="AJ499" i="3"/>
  <c r="AK499" i="3"/>
  <c r="AL499" i="3" s="1"/>
  <c r="AM499" i="3"/>
  <c r="AN499" i="3"/>
  <c r="W500" i="3"/>
  <c r="X500" i="3"/>
  <c r="Y500" i="3"/>
  <c r="AB500" i="3"/>
  <c r="AC500" i="3"/>
  <c r="AD500" i="3" s="1"/>
  <c r="Z500" i="3"/>
  <c r="AA500" i="3"/>
  <c r="AK500" i="3" s="1"/>
  <c r="AL500" i="3" s="1"/>
  <c r="AE500" i="3"/>
  <c r="AF500" i="3" s="1"/>
  <c r="AG500" i="3" s="1"/>
  <c r="AH500" i="3"/>
  <c r="AI500" i="3"/>
  <c r="AJ500" i="3"/>
  <c r="AM500" i="3"/>
  <c r="AN500" i="3"/>
  <c r="W501" i="3"/>
  <c r="X501" i="3"/>
  <c r="Y501" i="3"/>
  <c r="Z501" i="3"/>
  <c r="AA501" i="3"/>
  <c r="AH501" i="3"/>
  <c r="AI501" i="3" s="1"/>
  <c r="AJ501" i="3"/>
  <c r="AK501" i="3"/>
  <c r="AL501" i="3" s="1"/>
  <c r="AM501" i="3"/>
  <c r="AN501" i="3"/>
  <c r="W502" i="3"/>
  <c r="X502" i="3"/>
  <c r="Y502" i="3"/>
  <c r="AB502" i="3"/>
  <c r="Z502" i="3"/>
  <c r="AA502" i="3"/>
  <c r="AE502" i="3"/>
  <c r="AH502" i="3"/>
  <c r="AI502" i="3"/>
  <c r="AJ502" i="3"/>
  <c r="AM502" i="3"/>
  <c r="AN502" i="3"/>
  <c r="W503" i="3"/>
  <c r="X503" i="3"/>
  <c r="Y503" i="3"/>
  <c r="AB503" i="3"/>
  <c r="AC503" i="3"/>
  <c r="AD503" i="3" s="1"/>
  <c r="Z503" i="3"/>
  <c r="AA503" i="3"/>
  <c r="AK503" i="3" s="1"/>
  <c r="AL503" i="3" s="1"/>
  <c r="AE503" i="3"/>
  <c r="AF503" i="3" s="1"/>
  <c r="AG503" i="3" s="1"/>
  <c r="AH503" i="3"/>
  <c r="AI503" i="3"/>
  <c r="AJ503" i="3"/>
  <c r="AM503" i="3"/>
  <c r="AN503" i="3"/>
  <c r="W504" i="3"/>
  <c r="X504" i="3"/>
  <c r="Y504" i="3"/>
  <c r="AB504" i="3" s="1"/>
  <c r="Z504" i="3"/>
  <c r="AA504" i="3"/>
  <c r="AK504" i="3" s="1"/>
  <c r="AL504" i="3" s="1"/>
  <c r="AH504" i="3"/>
  <c r="AI504" i="3"/>
  <c r="AJ504" i="3"/>
  <c r="AM504" i="3"/>
  <c r="AN504" i="3"/>
  <c r="W505" i="3"/>
  <c r="X505" i="3"/>
  <c r="Y505" i="3"/>
  <c r="Z505" i="3"/>
  <c r="AA505" i="3"/>
  <c r="AH505" i="3"/>
  <c r="AI505" i="3" s="1"/>
  <c r="AJ505" i="3"/>
  <c r="AK505" i="3"/>
  <c r="AL505" i="3" s="1"/>
  <c r="AM505" i="3"/>
  <c r="AN505" i="3"/>
  <c r="W506" i="3"/>
  <c r="X506" i="3"/>
  <c r="Y506" i="3"/>
  <c r="AB506" i="3"/>
  <c r="Z506" i="3"/>
  <c r="AA506" i="3"/>
  <c r="AE506" i="3"/>
  <c r="AH506" i="3"/>
  <c r="AI506" i="3"/>
  <c r="AJ506" i="3"/>
  <c r="AM506" i="3"/>
  <c r="AN506" i="3"/>
  <c r="W507" i="3"/>
  <c r="X507" i="3"/>
  <c r="Y507" i="3"/>
  <c r="AB507" i="3"/>
  <c r="AC507" i="3"/>
  <c r="AD507" i="3" s="1"/>
  <c r="Z507" i="3"/>
  <c r="AA507" i="3"/>
  <c r="AE507" i="3"/>
  <c r="AH507" i="3"/>
  <c r="AI507" i="3" s="1"/>
  <c r="AJ507" i="3"/>
  <c r="AK507" i="3"/>
  <c r="AL507" i="3" s="1"/>
  <c r="AM507" i="3"/>
  <c r="AN507" i="3"/>
  <c r="W508" i="3"/>
  <c r="X508" i="3"/>
  <c r="Y508" i="3"/>
  <c r="AB508" i="3"/>
  <c r="Z508" i="3"/>
  <c r="AA508" i="3"/>
  <c r="AH508" i="3"/>
  <c r="AI508" i="3"/>
  <c r="AJ508" i="3"/>
  <c r="AK508" i="3"/>
  <c r="AL508" i="3" s="1"/>
  <c r="AM508" i="3"/>
  <c r="AN508" i="3"/>
  <c r="W509" i="3"/>
  <c r="X509" i="3"/>
  <c r="Y509" i="3"/>
  <c r="AB509" i="3"/>
  <c r="Z509" i="3"/>
  <c r="AA509" i="3"/>
  <c r="AE509" i="3"/>
  <c r="AH509" i="3"/>
  <c r="AI509" i="3" s="1"/>
  <c r="AJ509" i="3"/>
  <c r="AM509" i="3"/>
  <c r="AN509" i="3"/>
  <c r="W510" i="3"/>
  <c r="X510" i="3"/>
  <c r="Y510" i="3"/>
  <c r="AB510" i="3" s="1"/>
  <c r="Z510" i="3"/>
  <c r="AA510" i="3"/>
  <c r="AE510" i="3"/>
  <c r="AH510" i="3"/>
  <c r="AI510" i="3"/>
  <c r="AJ510" i="3"/>
  <c r="AM510" i="3"/>
  <c r="AN510" i="3"/>
  <c r="W511" i="3"/>
  <c r="X511" i="3"/>
  <c r="Y511" i="3"/>
  <c r="AB511" i="3" s="1"/>
  <c r="Z511" i="3"/>
  <c r="AA511" i="3"/>
  <c r="AE511" i="3"/>
  <c r="AH511" i="3"/>
  <c r="AI511" i="3" s="1"/>
  <c r="AJ511" i="3"/>
  <c r="AM511" i="3"/>
  <c r="AN511" i="3"/>
  <c r="W512" i="3"/>
  <c r="X512" i="3"/>
  <c r="Y512" i="3"/>
  <c r="AE512" i="3" s="1"/>
  <c r="Z512" i="3"/>
  <c r="AA512" i="3"/>
  <c r="AF512" i="3"/>
  <c r="AG512" i="3" s="1"/>
  <c r="AH512" i="3"/>
  <c r="AI512" i="3"/>
  <c r="AJ512" i="3"/>
  <c r="AK512" i="3"/>
  <c r="AL512" i="3" s="1"/>
  <c r="AM512" i="3"/>
  <c r="AN512" i="3"/>
  <c r="W513" i="3"/>
  <c r="X513" i="3"/>
  <c r="Y513" i="3"/>
  <c r="AB513" i="3"/>
  <c r="Z513" i="3"/>
  <c r="AA513" i="3"/>
  <c r="AE513" i="3"/>
  <c r="AH513" i="3"/>
  <c r="AI513" i="3" s="1"/>
  <c r="AJ513" i="3"/>
  <c r="AM513" i="3"/>
  <c r="AN513" i="3"/>
  <c r="W514" i="3"/>
  <c r="X514" i="3"/>
  <c r="Y514" i="3"/>
  <c r="AB514" i="3" s="1"/>
  <c r="Z514" i="3"/>
  <c r="AA514" i="3"/>
  <c r="AE514" i="3"/>
  <c r="AH514" i="3"/>
  <c r="AI514" i="3"/>
  <c r="AJ514" i="3"/>
  <c r="AM514" i="3"/>
  <c r="AN514" i="3"/>
  <c r="W515" i="3"/>
  <c r="X515" i="3"/>
  <c r="Y515" i="3"/>
  <c r="AB515" i="3" s="1"/>
  <c r="Z515" i="3"/>
  <c r="AA515" i="3"/>
  <c r="AE515" i="3"/>
  <c r="AH515" i="3"/>
  <c r="AI515" i="3" s="1"/>
  <c r="AJ515" i="3"/>
  <c r="AM515" i="3"/>
  <c r="AN515" i="3"/>
  <c r="W516" i="3"/>
  <c r="X516" i="3"/>
  <c r="Y516" i="3"/>
  <c r="AE516" i="3" s="1"/>
  <c r="Z516" i="3"/>
  <c r="AA516" i="3"/>
  <c r="AF516" i="3"/>
  <c r="AG516" i="3" s="1"/>
  <c r="AH516" i="3"/>
  <c r="AI516" i="3"/>
  <c r="AJ516" i="3"/>
  <c r="AK516" i="3"/>
  <c r="AL516" i="3" s="1"/>
  <c r="AM516" i="3"/>
  <c r="AN516" i="3"/>
  <c r="W517" i="3"/>
  <c r="X517" i="3"/>
  <c r="Y517" i="3"/>
  <c r="AB517" i="3"/>
  <c r="Z517" i="3"/>
  <c r="AA517" i="3"/>
  <c r="AE517" i="3"/>
  <c r="AH517" i="3"/>
  <c r="AI517" i="3" s="1"/>
  <c r="AJ517" i="3"/>
  <c r="AM517" i="3"/>
  <c r="AN517" i="3"/>
  <c r="W518" i="3"/>
  <c r="X518" i="3"/>
  <c r="Y518" i="3"/>
  <c r="AB518" i="3" s="1"/>
  <c r="Z518" i="3"/>
  <c r="AA518" i="3"/>
  <c r="AE518" i="3"/>
  <c r="AH518" i="3"/>
  <c r="AI518" i="3"/>
  <c r="AJ518" i="3"/>
  <c r="AM518" i="3"/>
  <c r="AN518" i="3"/>
  <c r="W519" i="3"/>
  <c r="X519" i="3"/>
  <c r="Y519" i="3"/>
  <c r="AB519" i="3" s="1"/>
  <c r="Z519" i="3"/>
  <c r="AA519" i="3"/>
  <c r="AE519" i="3"/>
  <c r="AH519" i="3"/>
  <c r="AI519" i="3" s="1"/>
  <c r="AJ519" i="3"/>
  <c r="AM519" i="3"/>
  <c r="AN519" i="3"/>
  <c r="W520" i="3"/>
  <c r="X520" i="3"/>
  <c r="Y520" i="3"/>
  <c r="AB520" i="3" s="1"/>
  <c r="AC520" i="3" s="1"/>
  <c r="AD520" i="3"/>
  <c r="Z520" i="3"/>
  <c r="AA520" i="3"/>
  <c r="AH520" i="3"/>
  <c r="AI520" i="3"/>
  <c r="AJ520" i="3"/>
  <c r="AK520" i="3"/>
  <c r="AL520" i="3"/>
  <c r="AM520" i="3"/>
  <c r="AN520" i="3"/>
  <c r="W521" i="3"/>
  <c r="X521" i="3"/>
  <c r="Y521" i="3"/>
  <c r="Z521" i="3"/>
  <c r="AA521" i="3"/>
  <c r="AH521" i="3"/>
  <c r="AI521" i="3" s="1"/>
  <c r="AJ521" i="3"/>
  <c r="AK521" i="3"/>
  <c r="AL521" i="3" s="1"/>
  <c r="AM521" i="3"/>
  <c r="AN521" i="3"/>
  <c r="W522" i="3"/>
  <c r="X522" i="3"/>
  <c r="Y522" i="3"/>
  <c r="AB522" i="3"/>
  <c r="Z522" i="3"/>
  <c r="AA522" i="3"/>
  <c r="AE522" i="3"/>
  <c r="AH522" i="3"/>
  <c r="AI522" i="3"/>
  <c r="AJ522" i="3"/>
  <c r="AM522" i="3"/>
  <c r="AN522" i="3"/>
  <c r="W523" i="3"/>
  <c r="X523" i="3"/>
  <c r="Y523" i="3"/>
  <c r="AB523" i="3"/>
  <c r="Z523" i="3"/>
  <c r="AA523" i="3"/>
  <c r="AF523" i="3" s="1"/>
  <c r="AE523" i="3"/>
  <c r="AG523" i="3"/>
  <c r="AH523" i="3"/>
  <c r="AI523" i="3" s="1"/>
  <c r="AJ523" i="3"/>
  <c r="AK523" i="3"/>
  <c r="AL523" i="3" s="1"/>
  <c r="AM523" i="3"/>
  <c r="AN523" i="3"/>
  <c r="W524" i="3"/>
  <c r="X524" i="3"/>
  <c r="Y524" i="3"/>
  <c r="AB524" i="3"/>
  <c r="AC524" i="3"/>
  <c r="AD524" i="3" s="1"/>
  <c r="Z524" i="3"/>
  <c r="AA524" i="3"/>
  <c r="AH524" i="3"/>
  <c r="AI524" i="3" s="1"/>
  <c r="AJ524" i="3"/>
  <c r="AK524" i="3"/>
  <c r="AL524" i="3"/>
  <c r="AM524" i="3"/>
  <c r="AN524" i="3"/>
  <c r="W525" i="3"/>
  <c r="X525" i="3"/>
  <c r="Y525" i="3"/>
  <c r="AE525" i="3" s="1"/>
  <c r="Z525" i="3"/>
  <c r="AA525" i="3"/>
  <c r="AF525" i="3"/>
  <c r="AG525" i="3" s="1"/>
  <c r="AH525" i="3"/>
  <c r="AI525" i="3"/>
  <c r="AJ525" i="3"/>
  <c r="AK525" i="3"/>
  <c r="AL525" i="3" s="1"/>
  <c r="AM525" i="3"/>
  <c r="AN525" i="3"/>
  <c r="W526" i="3"/>
  <c r="X526" i="3"/>
  <c r="Y526" i="3"/>
  <c r="AB526" i="3"/>
  <c r="Z526" i="3"/>
  <c r="AA526" i="3"/>
  <c r="AE526" i="3"/>
  <c r="AH526" i="3"/>
  <c r="AI526" i="3" s="1"/>
  <c r="AJ526" i="3"/>
  <c r="AM526" i="3"/>
  <c r="AN526" i="3"/>
  <c r="W527" i="3"/>
  <c r="X527" i="3"/>
  <c r="Y527" i="3"/>
  <c r="AB527" i="3"/>
  <c r="Z527" i="3"/>
  <c r="AA527" i="3"/>
  <c r="AE527" i="3"/>
  <c r="AF527" i="3"/>
  <c r="AG527" i="3" s="1"/>
  <c r="AH527" i="3"/>
  <c r="AI527" i="3"/>
  <c r="AJ527" i="3"/>
  <c r="AK527" i="3"/>
  <c r="AL527" i="3" s="1"/>
  <c r="AM527" i="3"/>
  <c r="AN527" i="3"/>
  <c r="W528" i="3"/>
  <c r="X528" i="3"/>
  <c r="Y528" i="3"/>
  <c r="AB528" i="3"/>
  <c r="Z528" i="3"/>
  <c r="AA528" i="3"/>
  <c r="AE528" i="3"/>
  <c r="AH528" i="3"/>
  <c r="AI528" i="3" s="1"/>
  <c r="AJ528" i="3"/>
  <c r="AM528" i="3"/>
  <c r="AN528" i="3"/>
  <c r="W529" i="3"/>
  <c r="X529" i="3"/>
  <c r="Y529" i="3"/>
  <c r="AE529" i="3" s="1"/>
  <c r="Z529" i="3"/>
  <c r="AA529" i="3"/>
  <c r="AF529" i="3"/>
  <c r="AG529" i="3" s="1"/>
  <c r="AH529" i="3"/>
  <c r="AI529" i="3" s="1"/>
  <c r="AJ529" i="3"/>
  <c r="AK529" i="3"/>
  <c r="AL529" i="3" s="1"/>
  <c r="AM529" i="3"/>
  <c r="AN529" i="3"/>
  <c r="W530" i="3"/>
  <c r="X530" i="3"/>
  <c r="Y530" i="3"/>
  <c r="AB530" i="3"/>
  <c r="Z530" i="3"/>
  <c r="AA530" i="3"/>
  <c r="AE530" i="3"/>
  <c r="AH530" i="3"/>
  <c r="AI530" i="3" s="1"/>
  <c r="AJ530" i="3"/>
  <c r="AM530" i="3"/>
  <c r="AN530" i="3"/>
  <c r="W531" i="3"/>
  <c r="X531" i="3"/>
  <c r="Y531" i="3"/>
  <c r="AB531" i="3"/>
  <c r="Z531" i="3"/>
  <c r="AA531" i="3"/>
  <c r="AE531" i="3"/>
  <c r="AH531" i="3"/>
  <c r="AI531" i="3" s="1"/>
  <c r="AJ531" i="3"/>
  <c r="AM531" i="3"/>
  <c r="AN531" i="3"/>
  <c r="W532" i="3"/>
  <c r="X532" i="3"/>
  <c r="Y532" i="3"/>
  <c r="AE532" i="3" s="1"/>
  <c r="Z532" i="3"/>
  <c r="AA532" i="3"/>
  <c r="AF532" i="3"/>
  <c r="AG532" i="3" s="1"/>
  <c r="AH532" i="3"/>
  <c r="AI532" i="3" s="1"/>
  <c r="AJ532" i="3"/>
  <c r="AK532" i="3"/>
  <c r="AL532" i="3" s="1"/>
  <c r="AM532" i="3"/>
  <c r="AN532" i="3"/>
  <c r="W533" i="3"/>
  <c r="X533" i="3"/>
  <c r="Y533" i="3"/>
  <c r="AB533" i="3"/>
  <c r="Z533" i="3"/>
  <c r="AA533" i="3"/>
  <c r="AE533" i="3"/>
  <c r="AH533" i="3"/>
  <c r="AI533" i="3" s="1"/>
  <c r="AJ533" i="3"/>
  <c r="AM533" i="3"/>
  <c r="AN533" i="3"/>
  <c r="W534" i="3"/>
  <c r="X534" i="3"/>
  <c r="Y534" i="3"/>
  <c r="AB534" i="3" s="1"/>
  <c r="Z534" i="3"/>
  <c r="AA534" i="3"/>
  <c r="AE534" i="3"/>
  <c r="AH534" i="3"/>
  <c r="AI534" i="3" s="1"/>
  <c r="AJ534" i="3"/>
  <c r="AM534" i="3"/>
  <c r="AN534" i="3"/>
  <c r="W535" i="3"/>
  <c r="X535" i="3"/>
  <c r="Y535" i="3"/>
  <c r="AB535" i="3" s="1"/>
  <c r="Z535" i="3"/>
  <c r="AA535" i="3"/>
  <c r="AE535" i="3"/>
  <c r="AH535" i="3"/>
  <c r="AI535" i="3" s="1"/>
  <c r="AJ535" i="3"/>
  <c r="AM535" i="3"/>
  <c r="AN535" i="3"/>
  <c r="W536" i="3"/>
  <c r="X536" i="3"/>
  <c r="Y536" i="3"/>
  <c r="AB536" i="3" s="1"/>
  <c r="AD536" i="3"/>
  <c r="Z536" i="3"/>
  <c r="AA536" i="3"/>
  <c r="AC536" i="3" s="1"/>
  <c r="AH536" i="3"/>
  <c r="AI536" i="3"/>
  <c r="AJ536" i="3"/>
  <c r="AK536" i="3"/>
  <c r="AL536" i="3" s="1"/>
  <c r="AM536" i="3"/>
  <c r="AN536" i="3"/>
  <c r="W537" i="3"/>
  <c r="X537" i="3"/>
  <c r="Y537" i="3"/>
  <c r="Z537" i="3"/>
  <c r="AA537" i="3"/>
  <c r="AH537" i="3"/>
  <c r="AI537" i="3"/>
  <c r="AJ537" i="3"/>
  <c r="AM537" i="3"/>
  <c r="AN537" i="3"/>
  <c r="W538" i="3"/>
  <c r="X538" i="3"/>
  <c r="Y538" i="3"/>
  <c r="AB538" i="3" s="1"/>
  <c r="Z538" i="3"/>
  <c r="AA538" i="3"/>
  <c r="AH538" i="3"/>
  <c r="AI538" i="3" s="1"/>
  <c r="AJ538" i="3"/>
  <c r="AM538" i="3"/>
  <c r="AN538" i="3"/>
  <c r="W539" i="3"/>
  <c r="X539" i="3"/>
  <c r="Y539" i="3"/>
  <c r="Z539" i="3"/>
  <c r="AA539" i="3"/>
  <c r="AH539" i="3"/>
  <c r="AI539" i="3" s="1"/>
  <c r="AJ539" i="3"/>
  <c r="AK539" i="3"/>
  <c r="AL539" i="3" s="1"/>
  <c r="AM539" i="3"/>
  <c r="AN539" i="3"/>
  <c r="W540" i="3"/>
  <c r="X540" i="3"/>
  <c r="Y540" i="3"/>
  <c r="AB540" i="3" s="1"/>
  <c r="AC540" i="3" s="1"/>
  <c r="AD540" i="3" s="1"/>
  <c r="Z540" i="3"/>
  <c r="AA540" i="3"/>
  <c r="AE540" i="3"/>
  <c r="AF540" i="3" s="1"/>
  <c r="AG540" i="3" s="1"/>
  <c r="AH540" i="3"/>
  <c r="AI540" i="3"/>
  <c r="AJ540" i="3"/>
  <c r="AK540" i="3"/>
  <c r="AL540" i="3" s="1"/>
  <c r="AM540" i="3"/>
  <c r="AN540" i="3"/>
  <c r="W541" i="3"/>
  <c r="X541" i="3"/>
  <c r="Y541" i="3"/>
  <c r="AB541" i="3" s="1"/>
  <c r="Z541" i="3"/>
  <c r="AA541" i="3"/>
  <c r="AC541" i="3" s="1"/>
  <c r="AD541" i="3" s="1"/>
  <c r="AE541" i="3"/>
  <c r="AH541" i="3"/>
  <c r="AI541" i="3" s="1"/>
  <c r="AJ541" i="3"/>
  <c r="AM541" i="3"/>
  <c r="AN541" i="3"/>
  <c r="W542" i="3"/>
  <c r="X542" i="3"/>
  <c r="Y542" i="3"/>
  <c r="AB542" i="3" s="1"/>
  <c r="Z542" i="3"/>
  <c r="AA542" i="3"/>
  <c r="AH542" i="3"/>
  <c r="AI542" i="3" s="1"/>
  <c r="AJ542" i="3"/>
  <c r="AM542" i="3"/>
  <c r="AN542" i="3"/>
  <c r="W543" i="3"/>
  <c r="X543" i="3"/>
  <c r="Y543" i="3"/>
  <c r="Z543" i="3"/>
  <c r="AA543" i="3"/>
  <c r="AH543" i="3"/>
  <c r="AI543" i="3" s="1"/>
  <c r="AJ543" i="3"/>
  <c r="AK543" i="3"/>
  <c r="AL543" i="3" s="1"/>
  <c r="AM543" i="3"/>
  <c r="AN543" i="3"/>
  <c r="W544" i="3"/>
  <c r="X544" i="3"/>
  <c r="Y544" i="3"/>
  <c r="AB544" i="3" s="1"/>
  <c r="AC544" i="3" s="1"/>
  <c r="AD544" i="3" s="1"/>
  <c r="Z544" i="3"/>
  <c r="AA544" i="3"/>
  <c r="AE544" i="3"/>
  <c r="AF544" i="3" s="1"/>
  <c r="AG544" i="3" s="1"/>
  <c r="AH544" i="3"/>
  <c r="AI544" i="3"/>
  <c r="AJ544" i="3"/>
  <c r="AK544" i="3"/>
  <c r="AL544" i="3" s="1"/>
  <c r="AM544" i="3"/>
  <c r="AN544" i="3"/>
  <c r="W545" i="3"/>
  <c r="X545" i="3"/>
  <c r="Y545" i="3"/>
  <c r="AB545" i="3" s="1"/>
  <c r="Z545" i="3"/>
  <c r="AA545" i="3"/>
  <c r="AC545" i="3" s="1"/>
  <c r="AD545" i="3" s="1"/>
  <c r="AE545" i="3"/>
  <c r="AH545" i="3"/>
  <c r="AI545" i="3" s="1"/>
  <c r="AJ545" i="3"/>
  <c r="AM545" i="3"/>
  <c r="AN545" i="3"/>
  <c r="W546" i="3"/>
  <c r="X546" i="3"/>
  <c r="Y546" i="3"/>
  <c r="AB546" i="3" s="1"/>
  <c r="Z546" i="3"/>
  <c r="AA546" i="3"/>
  <c r="AH546" i="3"/>
  <c r="AI546" i="3" s="1"/>
  <c r="AJ546" i="3"/>
  <c r="AM546" i="3"/>
  <c r="AN546" i="3"/>
  <c r="W547" i="3"/>
  <c r="X547" i="3"/>
  <c r="Y547" i="3"/>
  <c r="AB547" i="3" s="1"/>
  <c r="Z547" i="3"/>
  <c r="AA547" i="3"/>
  <c r="AE547" i="3"/>
  <c r="AF547" i="3" s="1"/>
  <c r="AG547" i="3" s="1"/>
  <c r="AH547" i="3"/>
  <c r="AI547" i="3"/>
  <c r="AJ547" i="3"/>
  <c r="AK547" i="3"/>
  <c r="AL547" i="3" s="1"/>
  <c r="AM547" i="3"/>
  <c r="AN547" i="3"/>
  <c r="W548" i="3"/>
  <c r="X548" i="3"/>
  <c r="Y548" i="3"/>
  <c r="AB548" i="3" s="1"/>
  <c r="Z548" i="3"/>
  <c r="AA548" i="3"/>
  <c r="AC548" i="3" s="1"/>
  <c r="AD548" i="3" s="1"/>
  <c r="AH548" i="3"/>
  <c r="AI548" i="3" s="1"/>
  <c r="AJ548" i="3"/>
  <c r="AK548" i="3"/>
  <c r="AL548" i="3" s="1"/>
  <c r="AM548" i="3"/>
  <c r="AN548" i="3"/>
  <c r="W549" i="3"/>
  <c r="X549" i="3"/>
  <c r="Y549" i="3"/>
  <c r="AB549" i="3"/>
  <c r="Z549" i="3"/>
  <c r="AA549" i="3"/>
  <c r="AE549" i="3"/>
  <c r="AH549" i="3"/>
  <c r="AI549" i="3" s="1"/>
  <c r="AJ549" i="3"/>
  <c r="AM549" i="3"/>
  <c r="AN549" i="3"/>
  <c r="W550" i="3"/>
  <c r="X550" i="3"/>
  <c r="Y550" i="3"/>
  <c r="AB550" i="3"/>
  <c r="Z550" i="3"/>
  <c r="AA550" i="3"/>
  <c r="AE550" i="3"/>
  <c r="AH550" i="3"/>
  <c r="AI550" i="3" s="1"/>
  <c r="AJ550" i="3"/>
  <c r="AM550" i="3"/>
  <c r="AN550" i="3"/>
  <c r="W551" i="3"/>
  <c r="X551" i="3"/>
  <c r="Y551" i="3"/>
  <c r="AB551" i="3"/>
  <c r="Z551" i="3"/>
  <c r="AA551" i="3"/>
  <c r="AE551" i="3"/>
  <c r="AF551" i="3"/>
  <c r="AG551" i="3" s="1"/>
  <c r="AH551" i="3"/>
  <c r="AI551" i="3"/>
  <c r="AJ551" i="3"/>
  <c r="AK551" i="3"/>
  <c r="AL551" i="3" s="1"/>
  <c r="AM551" i="3"/>
  <c r="AN551" i="3"/>
  <c r="W552" i="3"/>
  <c r="X552" i="3"/>
  <c r="Y552" i="3"/>
  <c r="AB552" i="3"/>
  <c r="Z552" i="3"/>
  <c r="AA552" i="3"/>
  <c r="AC552" i="3" s="1"/>
  <c r="AD552" i="3" s="1"/>
  <c r="AH552" i="3"/>
  <c r="AI552" i="3" s="1"/>
  <c r="AJ552" i="3"/>
  <c r="AK552" i="3"/>
  <c r="AL552" i="3" s="1"/>
  <c r="AM552" i="3"/>
  <c r="AN552" i="3"/>
  <c r="W553" i="3"/>
  <c r="X553" i="3"/>
  <c r="Y553" i="3"/>
  <c r="AB553" i="3"/>
  <c r="AC553" i="3"/>
  <c r="AD553" i="3" s="1"/>
  <c r="Z553" i="3"/>
  <c r="AA553" i="3"/>
  <c r="AK553" i="3"/>
  <c r="AL553" i="3" s="1"/>
  <c r="AE553" i="3"/>
  <c r="AH553" i="3"/>
  <c r="AI553" i="3"/>
  <c r="AJ553" i="3"/>
  <c r="AM553" i="3"/>
  <c r="AN553" i="3"/>
  <c r="W554" i="3"/>
  <c r="X554" i="3"/>
  <c r="Y554" i="3"/>
  <c r="AB554" i="3"/>
  <c r="Z554" i="3"/>
  <c r="AA554" i="3"/>
  <c r="AE554" i="3"/>
  <c r="AH554" i="3"/>
  <c r="AI554" i="3"/>
  <c r="AJ554" i="3"/>
  <c r="AM554" i="3"/>
  <c r="AN554" i="3"/>
  <c r="W555" i="3"/>
  <c r="X555" i="3"/>
  <c r="Y555" i="3"/>
  <c r="AB555" i="3"/>
  <c r="AC555" i="3"/>
  <c r="AD555" i="3" s="1"/>
  <c r="Z555" i="3"/>
  <c r="AA555" i="3"/>
  <c r="AE555" i="3"/>
  <c r="AH555" i="3"/>
  <c r="AI555" i="3"/>
  <c r="AJ555" i="3"/>
  <c r="AM555" i="3"/>
  <c r="AN555" i="3"/>
  <c r="W556" i="3"/>
  <c r="X556" i="3"/>
  <c r="Y556" i="3"/>
  <c r="AB556" i="3" s="1"/>
  <c r="Z556" i="3"/>
  <c r="AA556" i="3"/>
  <c r="AH556" i="3"/>
  <c r="AI556" i="3"/>
  <c r="AJ556" i="3"/>
  <c r="AK556" i="3"/>
  <c r="AL556" i="3" s="1"/>
  <c r="AM556" i="3"/>
  <c r="AN556" i="3"/>
  <c r="W557" i="3"/>
  <c r="X557" i="3"/>
  <c r="Y557" i="3"/>
  <c r="AB557" i="3"/>
  <c r="Z557" i="3"/>
  <c r="AA557" i="3"/>
  <c r="AE557" i="3"/>
  <c r="AH557" i="3"/>
  <c r="AI557" i="3" s="1"/>
  <c r="AJ557" i="3"/>
  <c r="AM557" i="3"/>
  <c r="AN557" i="3"/>
  <c r="W558" i="3"/>
  <c r="X558" i="3"/>
  <c r="Y558" i="3"/>
  <c r="AB558" i="3"/>
  <c r="Z558" i="3"/>
  <c r="AA558" i="3"/>
  <c r="AE558" i="3"/>
  <c r="AH558" i="3"/>
  <c r="AI558" i="3" s="1"/>
  <c r="AJ558" i="3"/>
  <c r="AM558" i="3"/>
  <c r="AN558" i="3"/>
  <c r="W559" i="3"/>
  <c r="X559" i="3"/>
  <c r="Y559" i="3"/>
  <c r="AE559" i="3" s="1"/>
  <c r="AB559" i="3"/>
  <c r="Z559" i="3"/>
  <c r="AA559" i="3"/>
  <c r="AH559" i="3"/>
  <c r="AI559" i="3" s="1"/>
  <c r="AJ559" i="3"/>
  <c r="AM559" i="3"/>
  <c r="AN559" i="3"/>
  <c r="W560" i="3"/>
  <c r="X560" i="3"/>
  <c r="Y560" i="3"/>
  <c r="AB560" i="3" s="1"/>
  <c r="AC560" i="3" s="1"/>
  <c r="AD560" i="3" s="1"/>
  <c r="Z560" i="3"/>
  <c r="AA560" i="3"/>
  <c r="AE560" i="3"/>
  <c r="AF560" i="3"/>
  <c r="AG560" i="3" s="1"/>
  <c r="AH560" i="3"/>
  <c r="AI560" i="3"/>
  <c r="AJ560" i="3"/>
  <c r="AK560" i="3"/>
  <c r="AL560" i="3" s="1"/>
  <c r="AM560" i="3"/>
  <c r="AN560" i="3"/>
  <c r="W561" i="3"/>
  <c r="X561" i="3"/>
  <c r="Y561" i="3"/>
  <c r="AB561" i="3"/>
  <c r="Z561" i="3"/>
  <c r="AA561" i="3"/>
  <c r="AE561" i="3"/>
  <c r="AH561" i="3"/>
  <c r="AI561" i="3" s="1"/>
  <c r="AJ561" i="3"/>
  <c r="AM561" i="3"/>
  <c r="AN561" i="3"/>
  <c r="W562" i="3"/>
  <c r="X562" i="3"/>
  <c r="Y562" i="3"/>
  <c r="AB562" i="3"/>
  <c r="Z562" i="3"/>
  <c r="AA562" i="3"/>
  <c r="AE562" i="3"/>
  <c r="AH562" i="3"/>
  <c r="AI562" i="3" s="1"/>
  <c r="AJ562" i="3"/>
  <c r="AM562" i="3"/>
  <c r="AN562" i="3"/>
  <c r="W563" i="3"/>
  <c r="X563" i="3"/>
  <c r="Y563" i="3"/>
  <c r="Z563" i="3"/>
  <c r="AA563" i="3"/>
  <c r="AH563" i="3"/>
  <c r="AI563" i="3" s="1"/>
  <c r="AJ563" i="3"/>
  <c r="AK563" i="3"/>
  <c r="AL563" i="3"/>
  <c r="AM563" i="3"/>
  <c r="AN563" i="3"/>
  <c r="W564" i="3"/>
  <c r="X564" i="3"/>
  <c r="Y564" i="3"/>
  <c r="AB564" i="3" s="1"/>
  <c r="AC564" i="3"/>
  <c r="AD564" i="3" s="1"/>
  <c r="Z564" i="3"/>
  <c r="AA564" i="3"/>
  <c r="AE564" i="3"/>
  <c r="AF564" i="3" s="1"/>
  <c r="AG564" i="3" s="1"/>
  <c r="AH564" i="3"/>
  <c r="AI564" i="3"/>
  <c r="AJ564" i="3"/>
  <c r="AK564" i="3"/>
  <c r="AL564" i="3" s="1"/>
  <c r="AM564" i="3"/>
  <c r="AN564" i="3"/>
  <c r="W565" i="3"/>
  <c r="X565" i="3"/>
  <c r="Y565" i="3"/>
  <c r="AB565" i="3" s="1"/>
  <c r="Z565" i="3"/>
  <c r="AA565" i="3"/>
  <c r="AH565" i="3"/>
  <c r="AI565" i="3" s="1"/>
  <c r="AJ565" i="3"/>
  <c r="AM565" i="3"/>
  <c r="AN565" i="3"/>
  <c r="W566" i="3"/>
  <c r="X566" i="3"/>
  <c r="Y566" i="3"/>
  <c r="AB566" i="3"/>
  <c r="Z566" i="3"/>
  <c r="AA566" i="3"/>
  <c r="AE566" i="3"/>
  <c r="AH566" i="3"/>
  <c r="AI566" i="3" s="1"/>
  <c r="AJ566" i="3"/>
  <c r="AM566" i="3"/>
  <c r="AN566" i="3"/>
  <c r="W567" i="3"/>
  <c r="X567" i="3"/>
  <c r="Y567" i="3"/>
  <c r="AE567" i="3" s="1"/>
  <c r="Z567" i="3"/>
  <c r="AA567" i="3"/>
  <c r="AH567" i="3"/>
  <c r="AI567" i="3" s="1"/>
  <c r="AJ567" i="3"/>
  <c r="AK567" i="3"/>
  <c r="AL567" i="3"/>
  <c r="AM567" i="3"/>
  <c r="AN567" i="3"/>
  <c r="W568" i="3"/>
  <c r="X568" i="3"/>
  <c r="Y568" i="3"/>
  <c r="AB568" i="3" s="1"/>
  <c r="AC568" i="3"/>
  <c r="AD568" i="3" s="1"/>
  <c r="Z568" i="3"/>
  <c r="AA568" i="3"/>
  <c r="AE568" i="3"/>
  <c r="AF568" i="3" s="1"/>
  <c r="AG568" i="3" s="1"/>
  <c r="AH568" i="3"/>
  <c r="AI568" i="3"/>
  <c r="AJ568" i="3"/>
  <c r="AK568" i="3"/>
  <c r="AL568" i="3" s="1"/>
  <c r="AM568" i="3"/>
  <c r="AN568" i="3"/>
  <c r="W569" i="3"/>
  <c r="X569" i="3"/>
  <c r="Y569" i="3"/>
  <c r="AB569" i="3" s="1"/>
  <c r="AC569" i="3" s="1"/>
  <c r="AD569" i="3" s="1"/>
  <c r="Z569" i="3"/>
  <c r="AA569" i="3"/>
  <c r="AK569" i="3"/>
  <c r="AL569" i="3" s="1"/>
  <c r="AE569" i="3"/>
  <c r="AH569" i="3"/>
  <c r="AI569" i="3"/>
  <c r="AJ569" i="3"/>
  <c r="AM569" i="3"/>
  <c r="AN569" i="3"/>
  <c r="W570" i="3"/>
  <c r="X570" i="3"/>
  <c r="Y570" i="3"/>
  <c r="AB570" i="3" s="1"/>
  <c r="Z570" i="3"/>
  <c r="AA570" i="3"/>
  <c r="AE570" i="3"/>
  <c r="AH570" i="3"/>
  <c r="AI570" i="3"/>
  <c r="AJ570" i="3"/>
  <c r="AM570" i="3"/>
  <c r="AN570" i="3"/>
  <c r="W571" i="3"/>
  <c r="X571" i="3"/>
  <c r="Y571" i="3"/>
  <c r="AB571" i="3" s="1"/>
  <c r="AC571" i="3" s="1"/>
  <c r="AD571" i="3" s="1"/>
  <c r="Z571" i="3"/>
  <c r="AA571" i="3"/>
  <c r="AE571" i="3"/>
  <c r="AF571" i="3" s="1"/>
  <c r="AG571" i="3" s="1"/>
  <c r="AH571" i="3"/>
  <c r="AI571" i="3"/>
  <c r="AJ571" i="3"/>
  <c r="AK571" i="3"/>
  <c r="AL571" i="3" s="1"/>
  <c r="AM571" i="3"/>
  <c r="AN571" i="3"/>
  <c r="W572" i="3"/>
  <c r="X572" i="3"/>
  <c r="Y572" i="3"/>
  <c r="Z572" i="3"/>
  <c r="AA572" i="3"/>
  <c r="AH572" i="3"/>
  <c r="AI572" i="3"/>
  <c r="AJ572" i="3"/>
  <c r="AK572" i="3"/>
  <c r="AL572" i="3" s="1"/>
  <c r="AM572" i="3"/>
  <c r="AN572" i="3"/>
  <c r="W573" i="3"/>
  <c r="X573" i="3"/>
  <c r="Y573" i="3"/>
  <c r="AB573" i="3" s="1"/>
  <c r="AC573" i="3" s="1"/>
  <c r="AD573" i="3" s="1"/>
  <c r="Z573" i="3"/>
  <c r="AA573" i="3"/>
  <c r="AK573" i="3"/>
  <c r="AL573" i="3" s="1"/>
  <c r="AE573" i="3"/>
  <c r="AH573" i="3"/>
  <c r="AI573" i="3"/>
  <c r="AJ573" i="3"/>
  <c r="AM573" i="3"/>
  <c r="AN573" i="3"/>
  <c r="W574" i="3"/>
  <c r="X574" i="3"/>
  <c r="Y574" i="3"/>
  <c r="AB574" i="3" s="1"/>
  <c r="Z574" i="3"/>
  <c r="AA574" i="3"/>
  <c r="AE574" i="3"/>
  <c r="AH574" i="3"/>
  <c r="AI574" i="3"/>
  <c r="AJ574" i="3"/>
  <c r="AM574" i="3"/>
  <c r="AN574" i="3"/>
  <c r="W575" i="3"/>
  <c r="X575" i="3"/>
  <c r="Y575" i="3"/>
  <c r="AB575" i="3" s="1"/>
  <c r="AC575" i="3" s="1"/>
  <c r="AD575" i="3" s="1"/>
  <c r="Z575" i="3"/>
  <c r="AA575" i="3"/>
  <c r="AE575" i="3"/>
  <c r="AF575" i="3" s="1"/>
  <c r="AG575" i="3" s="1"/>
  <c r="AH575" i="3"/>
  <c r="AI575" i="3"/>
  <c r="AJ575" i="3"/>
  <c r="AK575" i="3"/>
  <c r="AL575" i="3" s="1"/>
  <c r="AM575" i="3"/>
  <c r="AN575" i="3"/>
  <c r="W576" i="3"/>
  <c r="X576" i="3"/>
  <c r="Y576" i="3"/>
  <c r="Z576" i="3"/>
  <c r="AA576" i="3"/>
  <c r="AH576" i="3"/>
  <c r="AI576" i="3"/>
  <c r="AJ576" i="3"/>
  <c r="AK576" i="3"/>
  <c r="AL576" i="3" s="1"/>
  <c r="AM576" i="3"/>
  <c r="AN576" i="3"/>
  <c r="W577" i="3"/>
  <c r="X577" i="3"/>
  <c r="Y577" i="3"/>
  <c r="AB577" i="3" s="1"/>
  <c r="AC577" i="3"/>
  <c r="AD577" i="3" s="1"/>
  <c r="Z577" i="3"/>
  <c r="AA577" i="3"/>
  <c r="AK577" i="3"/>
  <c r="AL577" i="3" s="1"/>
  <c r="AE577" i="3"/>
  <c r="AH577" i="3"/>
  <c r="AI577" i="3"/>
  <c r="AJ577" i="3"/>
  <c r="AM577" i="3"/>
  <c r="AN577" i="3"/>
  <c r="W578" i="3"/>
  <c r="X578" i="3"/>
  <c r="Y578" i="3"/>
  <c r="AB578" i="3" s="1"/>
  <c r="Z578" i="3"/>
  <c r="AA578" i="3"/>
  <c r="AE578" i="3"/>
  <c r="AH578" i="3"/>
  <c r="AI578" i="3"/>
  <c r="AJ578" i="3"/>
  <c r="AM578" i="3"/>
  <c r="AN578" i="3"/>
  <c r="W579" i="3"/>
  <c r="X579" i="3"/>
  <c r="Y579" i="3"/>
  <c r="AB579" i="3" s="1"/>
  <c r="Z579" i="3"/>
  <c r="AA579" i="3"/>
  <c r="AF579" i="3" s="1"/>
  <c r="AG579" i="3" s="1"/>
  <c r="AE579" i="3"/>
  <c r="AH579" i="3"/>
  <c r="AI579" i="3"/>
  <c r="AJ579" i="3"/>
  <c r="AK579" i="3"/>
  <c r="AL579" i="3" s="1"/>
  <c r="AM579" i="3"/>
  <c r="AN579" i="3"/>
  <c r="W580" i="3"/>
  <c r="X580" i="3"/>
  <c r="Y580" i="3"/>
  <c r="AB580" i="3" s="1"/>
  <c r="AC580" i="3"/>
  <c r="AD580" i="3" s="1"/>
  <c r="Z580" i="3"/>
  <c r="AA580" i="3"/>
  <c r="AE580" i="3"/>
  <c r="AF580" i="3" s="1"/>
  <c r="AG580" i="3" s="1"/>
  <c r="AH580" i="3"/>
  <c r="AI580" i="3"/>
  <c r="AJ580" i="3"/>
  <c r="AK580" i="3"/>
  <c r="AL580" i="3" s="1"/>
  <c r="AM580" i="3"/>
  <c r="AN580" i="3"/>
  <c r="W581" i="3"/>
  <c r="X581" i="3"/>
  <c r="Y581" i="3"/>
  <c r="AB581" i="3" s="1"/>
  <c r="AC581" i="3" s="1"/>
  <c r="AD581" i="3" s="1"/>
  <c r="Z581" i="3"/>
  <c r="AA581" i="3"/>
  <c r="AK581" i="3"/>
  <c r="AL581" i="3" s="1"/>
  <c r="AE581" i="3"/>
  <c r="AH581" i="3"/>
  <c r="AI581" i="3"/>
  <c r="AJ581" i="3"/>
  <c r="AM581" i="3"/>
  <c r="AN581" i="3"/>
  <c r="W582" i="3"/>
  <c r="X582" i="3"/>
  <c r="Y582" i="3"/>
  <c r="AB582" i="3" s="1"/>
  <c r="Z582" i="3"/>
  <c r="AA582" i="3"/>
  <c r="AH582" i="3"/>
  <c r="AI582" i="3"/>
  <c r="AJ582" i="3"/>
  <c r="AM582" i="3"/>
  <c r="AN582" i="3"/>
  <c r="W583" i="3"/>
  <c r="X583" i="3"/>
  <c r="Y583" i="3"/>
  <c r="AB583" i="3" s="1"/>
  <c r="Z583" i="3"/>
  <c r="AA583" i="3"/>
  <c r="AH583" i="3"/>
  <c r="AI583" i="3"/>
  <c r="AJ583" i="3"/>
  <c r="AK583" i="3"/>
  <c r="AL583" i="3" s="1"/>
  <c r="AM583" i="3"/>
  <c r="AN583" i="3"/>
  <c r="W584" i="3"/>
  <c r="X584" i="3"/>
  <c r="Y584" i="3"/>
  <c r="AB584" i="3" s="1"/>
  <c r="AC584" i="3" s="1"/>
  <c r="AD584" i="3" s="1"/>
  <c r="Z584" i="3"/>
  <c r="AA584" i="3"/>
  <c r="AH584" i="3"/>
  <c r="AI584" i="3" s="1"/>
  <c r="AJ584" i="3"/>
  <c r="AK584" i="3"/>
  <c r="AL584" i="3"/>
  <c r="AM584" i="3"/>
  <c r="AN584" i="3"/>
  <c r="W585" i="3"/>
  <c r="X585" i="3"/>
  <c r="Y585" i="3"/>
  <c r="AB585" i="3"/>
  <c r="Z585" i="3"/>
  <c r="AA585" i="3"/>
  <c r="AE585" i="3"/>
  <c r="AH585" i="3"/>
  <c r="AI585" i="3" s="1"/>
  <c r="AJ585" i="3"/>
  <c r="AM585" i="3"/>
  <c r="AN585" i="3"/>
  <c r="W586" i="3"/>
  <c r="X586" i="3"/>
  <c r="Y586" i="3"/>
  <c r="AB586" i="3"/>
  <c r="Z586" i="3"/>
  <c r="AA586" i="3"/>
  <c r="AE586" i="3"/>
  <c r="AH586" i="3"/>
  <c r="AI586" i="3" s="1"/>
  <c r="AJ586" i="3"/>
  <c r="AM586" i="3"/>
  <c r="AN586" i="3"/>
  <c r="W587" i="3"/>
  <c r="X587" i="3"/>
  <c r="Y587" i="3"/>
  <c r="AB587" i="3"/>
  <c r="Z587" i="3"/>
  <c r="AA587" i="3"/>
  <c r="AE587" i="3"/>
  <c r="AH587" i="3"/>
  <c r="AI587" i="3" s="1"/>
  <c r="AJ587" i="3"/>
  <c r="AM587" i="3"/>
  <c r="AN587" i="3"/>
  <c r="W588" i="3"/>
  <c r="X588" i="3"/>
  <c r="Y588" i="3"/>
  <c r="AB588" i="3"/>
  <c r="AD588" i="3"/>
  <c r="Z588" i="3"/>
  <c r="AA588" i="3"/>
  <c r="AC588" i="3" s="1"/>
  <c r="AE588" i="3"/>
  <c r="AF588" i="3"/>
  <c r="AG588" i="3" s="1"/>
  <c r="AH588" i="3"/>
  <c r="AI588" i="3" s="1"/>
  <c r="AJ588" i="3"/>
  <c r="AM588" i="3"/>
  <c r="AN588" i="3"/>
  <c r="W589" i="3"/>
  <c r="X589" i="3"/>
  <c r="Y589" i="3"/>
  <c r="AE589" i="3" s="1"/>
  <c r="AB589" i="3"/>
  <c r="Z589" i="3"/>
  <c r="AA589" i="3"/>
  <c r="AH589" i="3"/>
  <c r="AI589" i="3" s="1"/>
  <c r="AJ589" i="3"/>
  <c r="AM589" i="3"/>
  <c r="AN589" i="3"/>
  <c r="W590" i="3"/>
  <c r="X590" i="3"/>
  <c r="Y590" i="3"/>
  <c r="AB590" i="3"/>
  <c r="Z590" i="3"/>
  <c r="AA590" i="3"/>
  <c r="AE590" i="3"/>
  <c r="AH590" i="3"/>
  <c r="AI590" i="3" s="1"/>
  <c r="AJ590" i="3"/>
  <c r="AM590" i="3"/>
  <c r="AN590" i="3"/>
  <c r="W591" i="3"/>
  <c r="X591" i="3"/>
  <c r="Y591" i="3"/>
  <c r="AE591" i="3" s="1"/>
  <c r="AB591" i="3"/>
  <c r="Z591" i="3"/>
  <c r="AA591" i="3"/>
  <c r="AH591" i="3"/>
  <c r="AI591" i="3" s="1"/>
  <c r="AJ591" i="3"/>
  <c r="AM591" i="3"/>
  <c r="AN591" i="3"/>
  <c r="W592" i="3"/>
  <c r="X592" i="3"/>
  <c r="Y592" i="3"/>
  <c r="AB592" i="3"/>
  <c r="AD592" i="3"/>
  <c r="Z592" i="3"/>
  <c r="AA592" i="3"/>
  <c r="AC592" i="3" s="1"/>
  <c r="AE592" i="3"/>
  <c r="AF592" i="3"/>
  <c r="AG592" i="3" s="1"/>
  <c r="AH592" i="3"/>
  <c r="AI592" i="3" s="1"/>
  <c r="AJ592" i="3"/>
  <c r="AM592" i="3"/>
  <c r="AN592" i="3"/>
  <c r="W593" i="3"/>
  <c r="X593" i="3"/>
  <c r="Y593" i="3"/>
  <c r="AB593" i="3"/>
  <c r="Z593" i="3"/>
  <c r="AA593" i="3"/>
  <c r="AE593" i="3"/>
  <c r="AH593" i="3"/>
  <c r="AI593" i="3" s="1"/>
  <c r="AJ593" i="3"/>
  <c r="AM593" i="3"/>
  <c r="AN593" i="3"/>
  <c r="W594" i="3"/>
  <c r="X594" i="3"/>
  <c r="Y594" i="3"/>
  <c r="AB594" i="3"/>
  <c r="Z594" i="3"/>
  <c r="AA594" i="3"/>
  <c r="AE594" i="3"/>
  <c r="AH594" i="3"/>
  <c r="AI594" i="3" s="1"/>
  <c r="AJ594" i="3"/>
  <c r="AM594" i="3"/>
  <c r="AN594" i="3"/>
  <c r="W595" i="3"/>
  <c r="X595" i="3"/>
  <c r="Y595" i="3"/>
  <c r="AB595" i="3"/>
  <c r="Z595" i="3"/>
  <c r="AA595" i="3"/>
  <c r="AE595" i="3"/>
  <c r="AH595" i="3"/>
  <c r="AI595" i="3" s="1"/>
  <c r="AJ595" i="3"/>
  <c r="AM595" i="3"/>
  <c r="AN595" i="3"/>
  <c r="W596" i="3"/>
  <c r="X596" i="3"/>
  <c r="Y596" i="3"/>
  <c r="AB596" i="3"/>
  <c r="AD596" i="3"/>
  <c r="Z596" i="3"/>
  <c r="AA596" i="3"/>
  <c r="AC596" i="3" s="1"/>
  <c r="AE596" i="3"/>
  <c r="AF596" i="3"/>
  <c r="AG596" i="3" s="1"/>
  <c r="AH596" i="3"/>
  <c r="AI596" i="3" s="1"/>
  <c r="AJ596" i="3"/>
  <c r="AM596" i="3"/>
  <c r="AN596" i="3"/>
  <c r="W597" i="3"/>
  <c r="X597" i="3"/>
  <c r="Y597" i="3"/>
  <c r="AB597" i="3"/>
  <c r="Z597" i="3"/>
  <c r="AA597" i="3"/>
  <c r="AE597" i="3"/>
  <c r="AH597" i="3"/>
  <c r="AI597" i="3" s="1"/>
  <c r="AJ597" i="3"/>
  <c r="AM597" i="3"/>
  <c r="AN597" i="3"/>
  <c r="W598" i="3"/>
  <c r="X598" i="3"/>
  <c r="Y598" i="3"/>
  <c r="AB598" i="3"/>
  <c r="Z598" i="3"/>
  <c r="AA598" i="3"/>
  <c r="AE598" i="3"/>
  <c r="AH598" i="3"/>
  <c r="AI598" i="3" s="1"/>
  <c r="AJ598" i="3"/>
  <c r="AM598" i="3"/>
  <c r="AN598" i="3"/>
  <c r="W599" i="3"/>
  <c r="X599" i="3"/>
  <c r="Y599" i="3"/>
  <c r="AB599" i="3"/>
  <c r="Z599" i="3"/>
  <c r="AA599" i="3"/>
  <c r="AE599" i="3"/>
  <c r="AH599" i="3"/>
  <c r="AI599" i="3" s="1"/>
  <c r="AJ599" i="3"/>
  <c r="AM599" i="3"/>
  <c r="AN599" i="3"/>
  <c r="W600" i="3"/>
  <c r="X600" i="3"/>
  <c r="Y600" i="3"/>
  <c r="AB600" i="3"/>
  <c r="Z600" i="3"/>
  <c r="AA600" i="3"/>
  <c r="AC600" i="3" s="1"/>
  <c r="AD600" i="3" s="1"/>
  <c r="AH600" i="3"/>
  <c r="AI600" i="3"/>
  <c r="AJ600" i="3"/>
  <c r="AK600" i="3"/>
  <c r="AL600" i="3" s="1"/>
  <c r="AM600" i="3"/>
  <c r="AN600" i="3"/>
  <c r="W601" i="3"/>
  <c r="X601" i="3"/>
  <c r="Y601" i="3"/>
  <c r="AB601" i="3" s="1"/>
  <c r="AC601" i="3" s="1"/>
  <c r="AD601" i="3" s="1"/>
  <c r="Z601" i="3"/>
  <c r="AA601" i="3"/>
  <c r="AK601" i="3"/>
  <c r="AL601" i="3" s="1"/>
  <c r="AE601" i="3"/>
  <c r="AH601" i="3"/>
  <c r="AI601" i="3"/>
  <c r="AJ601" i="3"/>
  <c r="AM601" i="3"/>
  <c r="AN601" i="3"/>
  <c r="W602" i="3"/>
  <c r="X602" i="3"/>
  <c r="Y602" i="3"/>
  <c r="AB602" i="3" s="1"/>
  <c r="Z602" i="3"/>
  <c r="AA602" i="3"/>
  <c r="AE602" i="3"/>
  <c r="AH602" i="3"/>
  <c r="AI602" i="3"/>
  <c r="AJ602" i="3"/>
  <c r="AM602" i="3"/>
  <c r="AN602" i="3"/>
  <c r="W603" i="3"/>
  <c r="X603" i="3"/>
  <c r="Y603" i="3"/>
  <c r="Z603" i="3"/>
  <c r="AA603" i="3"/>
  <c r="AH603" i="3"/>
  <c r="AI603" i="3"/>
  <c r="AJ603" i="3"/>
  <c r="AK603" i="3"/>
  <c r="AL603" i="3" s="1"/>
  <c r="AM603" i="3"/>
  <c r="AN603" i="3"/>
  <c r="W604" i="3"/>
  <c r="X604" i="3"/>
  <c r="Y604" i="3"/>
  <c r="AB604" i="3" s="1"/>
  <c r="AC604" i="3" s="1"/>
  <c r="AD604" i="3" s="1"/>
  <c r="Z604" i="3"/>
  <c r="AA604" i="3"/>
  <c r="AE604" i="3"/>
  <c r="AH604" i="3"/>
  <c r="AI604" i="3"/>
  <c r="AJ604" i="3"/>
  <c r="AK604" i="3"/>
  <c r="AL604" i="3" s="1"/>
  <c r="AM604" i="3"/>
  <c r="AN604" i="3"/>
  <c r="W605" i="3"/>
  <c r="X605" i="3"/>
  <c r="Y605" i="3"/>
  <c r="AB605" i="3" s="1"/>
  <c r="AC605" i="3" s="1"/>
  <c r="AD605" i="3" s="1"/>
  <c r="Z605" i="3"/>
  <c r="AA605" i="3"/>
  <c r="AK605" i="3"/>
  <c r="AL605" i="3" s="1"/>
  <c r="AE605" i="3"/>
  <c r="AH605" i="3"/>
  <c r="AI605" i="3"/>
  <c r="AJ605" i="3"/>
  <c r="AM605" i="3"/>
  <c r="AN605" i="3"/>
  <c r="W606" i="3"/>
  <c r="X606" i="3"/>
  <c r="Y606" i="3"/>
  <c r="AB606" i="3" s="1"/>
  <c r="Z606" i="3"/>
  <c r="AA606" i="3"/>
  <c r="AE606" i="3"/>
  <c r="AH606" i="3"/>
  <c r="AI606" i="3"/>
  <c r="AJ606" i="3"/>
  <c r="AM606" i="3"/>
  <c r="AN606" i="3"/>
  <c r="W607" i="3"/>
  <c r="X607" i="3"/>
  <c r="Y607" i="3"/>
  <c r="Z607" i="3"/>
  <c r="AA607" i="3"/>
  <c r="AH607" i="3"/>
  <c r="AI607" i="3"/>
  <c r="AJ607" i="3"/>
  <c r="AK607" i="3"/>
  <c r="AL607" i="3" s="1"/>
  <c r="AM607" i="3"/>
  <c r="AN607" i="3"/>
  <c r="W608" i="3"/>
  <c r="X608" i="3"/>
  <c r="Y608" i="3"/>
  <c r="AB608" i="3" s="1"/>
  <c r="AC608" i="3" s="1"/>
  <c r="AD608" i="3" s="1"/>
  <c r="Z608" i="3"/>
  <c r="AA608" i="3"/>
  <c r="AH608" i="3"/>
  <c r="AI608" i="3" s="1"/>
  <c r="AJ608" i="3"/>
  <c r="AK608" i="3"/>
  <c r="AL608" i="3"/>
  <c r="AM608" i="3"/>
  <c r="AN608" i="3"/>
  <c r="W609" i="3"/>
  <c r="X609" i="3"/>
  <c r="Y609" i="3"/>
  <c r="AB609" i="3"/>
  <c r="Z609" i="3"/>
  <c r="AA609" i="3"/>
  <c r="AC609" i="3" s="1"/>
  <c r="AD609" i="3" s="1"/>
  <c r="AE609" i="3"/>
  <c r="AH609" i="3"/>
  <c r="AI609" i="3" s="1"/>
  <c r="AJ609" i="3"/>
  <c r="AM609" i="3"/>
  <c r="AN609" i="3"/>
  <c r="W610" i="3"/>
  <c r="X610" i="3"/>
  <c r="Y610" i="3"/>
  <c r="AB610" i="3"/>
  <c r="Z610" i="3"/>
  <c r="AA610" i="3"/>
  <c r="AE610" i="3"/>
  <c r="AH610" i="3"/>
  <c r="AI610" i="3" s="1"/>
  <c r="AJ610" i="3"/>
  <c r="AM610" i="3"/>
  <c r="AN610" i="3"/>
  <c r="W611" i="3"/>
  <c r="X611" i="3"/>
  <c r="Y611" i="3"/>
  <c r="AE611" i="3" s="1"/>
  <c r="AF611" i="3" s="1"/>
  <c r="AG611" i="3" s="1"/>
  <c r="AB611" i="3"/>
  <c r="Z611" i="3"/>
  <c r="AA611" i="3"/>
  <c r="AC611" i="3" s="1"/>
  <c r="AD611" i="3" s="1"/>
  <c r="AH611" i="3"/>
  <c r="AI611" i="3" s="1"/>
  <c r="AJ611" i="3"/>
  <c r="AM611" i="3"/>
  <c r="AN611" i="3"/>
  <c r="W612" i="3"/>
  <c r="X612" i="3"/>
  <c r="Y612" i="3"/>
  <c r="AB612" i="3"/>
  <c r="Z612" i="3"/>
  <c r="AA612" i="3"/>
  <c r="AC612" i="3" s="1"/>
  <c r="AD612" i="3" s="1"/>
  <c r="AH612" i="3"/>
  <c r="AI612" i="3"/>
  <c r="AJ612" i="3"/>
  <c r="AK612" i="3"/>
  <c r="AL612" i="3" s="1"/>
  <c r="AM612" i="3"/>
  <c r="AN612" i="3"/>
  <c r="W613" i="3"/>
  <c r="X613" i="3"/>
  <c r="Y613" i="3"/>
  <c r="AB613" i="3" s="1"/>
  <c r="AC613" i="3" s="1"/>
  <c r="AD613" i="3" s="1"/>
  <c r="Z613" i="3"/>
  <c r="AA613" i="3"/>
  <c r="AK613" i="3"/>
  <c r="AL613" i="3" s="1"/>
  <c r="AE613" i="3"/>
  <c r="AH613" i="3"/>
  <c r="AI613" i="3"/>
  <c r="AJ613" i="3"/>
  <c r="AM613" i="3"/>
  <c r="AN613" i="3"/>
  <c r="W614" i="3"/>
  <c r="X614" i="3"/>
  <c r="Y614" i="3"/>
  <c r="AB614" i="3" s="1"/>
  <c r="Z614" i="3"/>
  <c r="AA614" i="3"/>
  <c r="AE614" i="3"/>
  <c r="AH614" i="3"/>
  <c r="AI614" i="3"/>
  <c r="AJ614" i="3"/>
  <c r="AM614" i="3"/>
  <c r="AN614" i="3"/>
  <c r="W615" i="3"/>
  <c r="X615" i="3"/>
  <c r="Y615" i="3"/>
  <c r="AB615" i="3" s="1"/>
  <c r="AC615" i="3" s="1"/>
  <c r="AD615" i="3" s="1"/>
  <c r="Z615" i="3"/>
  <c r="AA615" i="3"/>
  <c r="AE615" i="3"/>
  <c r="AH615" i="3"/>
  <c r="AI615" i="3"/>
  <c r="AJ615" i="3"/>
  <c r="AK615" i="3"/>
  <c r="AL615" i="3" s="1"/>
  <c r="AM615" i="3"/>
  <c r="AN615" i="3"/>
  <c r="W616" i="3"/>
  <c r="X616" i="3"/>
  <c r="Y616" i="3"/>
  <c r="AB616" i="3" s="1"/>
  <c r="AC616" i="3" s="1"/>
  <c r="AD616" i="3" s="1"/>
  <c r="Z616" i="3"/>
  <c r="AA616" i="3"/>
  <c r="AH616" i="3"/>
  <c r="AI616" i="3" s="1"/>
  <c r="AJ616" i="3"/>
  <c r="AK616" i="3"/>
  <c r="AL616" i="3"/>
  <c r="AM616" i="3"/>
  <c r="AN616" i="3"/>
  <c r="W617" i="3"/>
  <c r="X617" i="3"/>
  <c r="Y617" i="3"/>
  <c r="AB617" i="3"/>
  <c r="Z617" i="3"/>
  <c r="AA617" i="3"/>
  <c r="AE617" i="3"/>
  <c r="AH617" i="3"/>
  <c r="AI617" i="3" s="1"/>
  <c r="AJ617" i="3"/>
  <c r="AM617" i="3"/>
  <c r="AN617" i="3"/>
  <c r="W618" i="3"/>
  <c r="X618" i="3"/>
  <c r="Y618" i="3"/>
  <c r="AB618" i="3"/>
  <c r="Z618" i="3"/>
  <c r="AA618" i="3"/>
  <c r="AE618" i="3"/>
  <c r="AH618" i="3"/>
  <c r="AI618" i="3" s="1"/>
  <c r="AJ618" i="3"/>
  <c r="AM618" i="3"/>
  <c r="AN618" i="3"/>
  <c r="W619" i="3"/>
  <c r="X619" i="3"/>
  <c r="Y619" i="3"/>
  <c r="AB619" i="3"/>
  <c r="Z619" i="3"/>
  <c r="AA619" i="3"/>
  <c r="AE619" i="3"/>
  <c r="AH619" i="3"/>
  <c r="AI619" i="3" s="1"/>
  <c r="AJ619" i="3"/>
  <c r="AM619" i="3"/>
  <c r="AN619" i="3"/>
  <c r="W620" i="3"/>
  <c r="X620" i="3"/>
  <c r="Y620" i="3"/>
  <c r="AB620" i="3"/>
  <c r="AD620" i="3"/>
  <c r="Z620" i="3"/>
  <c r="AA620" i="3"/>
  <c r="AC620" i="3" s="1"/>
  <c r="AH620" i="3"/>
  <c r="AI620" i="3"/>
  <c r="AJ620" i="3"/>
  <c r="AK620" i="3"/>
  <c r="AL620" i="3" s="1"/>
  <c r="AM620" i="3"/>
  <c r="AN620" i="3"/>
  <c r="W621" i="3"/>
  <c r="X621" i="3"/>
  <c r="Y621" i="3"/>
  <c r="AB621" i="3" s="1"/>
  <c r="AC621" i="3" s="1"/>
  <c r="AD621" i="3" s="1"/>
  <c r="Z621" i="3"/>
  <c r="AA621" i="3"/>
  <c r="AK621" i="3"/>
  <c r="AL621" i="3" s="1"/>
  <c r="AE621" i="3"/>
  <c r="AH621" i="3"/>
  <c r="AI621" i="3"/>
  <c r="AJ621" i="3"/>
  <c r="AM621" i="3"/>
  <c r="AN621" i="3"/>
  <c r="W622" i="3"/>
  <c r="X622" i="3"/>
  <c r="Y622" i="3"/>
  <c r="AB622" i="3" s="1"/>
  <c r="Z622" i="3"/>
  <c r="AA622" i="3"/>
  <c r="AH622" i="3"/>
  <c r="AI622" i="3"/>
  <c r="AJ622" i="3"/>
  <c r="AM622" i="3"/>
  <c r="AN622" i="3"/>
  <c r="W623" i="3"/>
  <c r="X623" i="3"/>
  <c r="Y623" i="3"/>
  <c r="Z623" i="3"/>
  <c r="AA623" i="3"/>
  <c r="AH623" i="3"/>
  <c r="AI623" i="3"/>
  <c r="AJ623" i="3"/>
  <c r="AK623" i="3"/>
  <c r="AL623" i="3" s="1"/>
  <c r="AM623" i="3"/>
  <c r="AN623" i="3"/>
  <c r="W624" i="3"/>
  <c r="X624" i="3"/>
  <c r="Y624" i="3"/>
  <c r="AB624" i="3" s="1"/>
  <c r="AC624" i="3"/>
  <c r="AD624" i="3" s="1"/>
  <c r="Z624" i="3"/>
  <c r="AA624" i="3"/>
  <c r="AH624" i="3"/>
  <c r="AI624" i="3" s="1"/>
  <c r="AJ624" i="3"/>
  <c r="AK624" i="3"/>
  <c r="AL624" i="3"/>
  <c r="AM624" i="3"/>
  <c r="AN624" i="3"/>
  <c r="W625" i="3"/>
  <c r="X625" i="3"/>
  <c r="Y625" i="3"/>
  <c r="AB625" i="3"/>
  <c r="AD625" i="3"/>
  <c r="Z625" i="3"/>
  <c r="AA625" i="3"/>
  <c r="AC625" i="3" s="1"/>
  <c r="AE625" i="3"/>
  <c r="AH625" i="3"/>
  <c r="AI625" i="3" s="1"/>
  <c r="AJ625" i="3"/>
  <c r="AM625" i="3"/>
  <c r="AN625" i="3"/>
  <c r="W626" i="3"/>
  <c r="X626" i="3"/>
  <c r="Y626" i="3"/>
  <c r="AB626" i="3"/>
  <c r="Z626" i="3"/>
  <c r="AA626" i="3"/>
  <c r="AE626" i="3"/>
  <c r="AH626" i="3"/>
  <c r="AI626" i="3" s="1"/>
  <c r="AJ626" i="3"/>
  <c r="AM626" i="3"/>
  <c r="AN626" i="3"/>
  <c r="W627" i="3"/>
  <c r="X627" i="3"/>
  <c r="Y627" i="3"/>
  <c r="AB627" i="3"/>
  <c r="AD627" i="3"/>
  <c r="Z627" i="3"/>
  <c r="AA627" i="3"/>
  <c r="AC627" i="3" s="1"/>
  <c r="AE627" i="3"/>
  <c r="AF627" i="3"/>
  <c r="AG627" i="3" s="1"/>
  <c r="AH627" i="3"/>
  <c r="AI627" i="3" s="1"/>
  <c r="AJ627" i="3"/>
  <c r="AM627" i="3"/>
  <c r="AN627" i="3"/>
  <c r="W628" i="3"/>
  <c r="X628" i="3"/>
  <c r="Y628" i="3"/>
  <c r="AB628" i="3"/>
  <c r="Z628" i="3"/>
  <c r="AA628" i="3"/>
  <c r="AH628" i="3"/>
  <c r="AI628" i="3"/>
  <c r="AJ628" i="3"/>
  <c r="AK628" i="3"/>
  <c r="AL628" i="3" s="1"/>
  <c r="AM628" i="3"/>
  <c r="AN628" i="3"/>
  <c r="W629" i="3"/>
  <c r="X629" i="3"/>
  <c r="Y629" i="3"/>
  <c r="AB629" i="3" s="1"/>
  <c r="AC629" i="3"/>
  <c r="AD629" i="3" s="1"/>
  <c r="Z629" i="3"/>
  <c r="AA629" i="3"/>
  <c r="AK629" i="3"/>
  <c r="AL629" i="3" s="1"/>
  <c r="AE629" i="3"/>
  <c r="AH629" i="3"/>
  <c r="AI629" i="3"/>
  <c r="AJ629" i="3"/>
  <c r="AM629" i="3"/>
  <c r="AN629" i="3"/>
  <c r="W630" i="3"/>
  <c r="X630" i="3"/>
  <c r="Y630" i="3"/>
  <c r="AB630" i="3" s="1"/>
  <c r="Z630" i="3"/>
  <c r="AA630" i="3"/>
  <c r="AE630" i="3"/>
  <c r="AH630" i="3"/>
  <c r="AI630" i="3"/>
  <c r="AJ630" i="3"/>
  <c r="AM630" i="3"/>
  <c r="AN630" i="3"/>
  <c r="W631" i="3"/>
  <c r="X631" i="3"/>
  <c r="Y631" i="3"/>
  <c r="AB631" i="3" s="1"/>
  <c r="AC631" i="3"/>
  <c r="AD631" i="3" s="1"/>
  <c r="Z631" i="3"/>
  <c r="AA631" i="3"/>
  <c r="AE631" i="3"/>
  <c r="AH631" i="3"/>
  <c r="AI631" i="3"/>
  <c r="AJ631" i="3"/>
  <c r="AK631" i="3"/>
  <c r="AL631" i="3" s="1"/>
  <c r="AM631" i="3"/>
  <c r="AN631" i="3"/>
  <c r="W632" i="3"/>
  <c r="X632" i="3"/>
  <c r="Y632" i="3"/>
  <c r="AB632" i="3" s="1"/>
  <c r="AC632" i="3" s="1"/>
  <c r="AD632" i="3" s="1"/>
  <c r="Z632" i="3"/>
  <c r="AA632" i="3"/>
  <c r="AH632" i="3"/>
  <c r="AI632" i="3" s="1"/>
  <c r="AJ632" i="3"/>
  <c r="AK632" i="3"/>
  <c r="AL632" i="3"/>
  <c r="AM632" i="3"/>
  <c r="AN632" i="3"/>
  <c r="W633" i="3"/>
  <c r="X633" i="3"/>
  <c r="Y633" i="3"/>
  <c r="AB633" i="3"/>
  <c r="Z633" i="3"/>
  <c r="AA633" i="3"/>
  <c r="AE633" i="3"/>
  <c r="AH633" i="3"/>
  <c r="AI633" i="3" s="1"/>
  <c r="AJ633" i="3"/>
  <c r="AM633" i="3"/>
  <c r="AN633" i="3"/>
  <c r="W634" i="3"/>
  <c r="X634" i="3"/>
  <c r="Y634" i="3"/>
  <c r="AB634" i="3"/>
  <c r="Z634" i="3"/>
  <c r="AA634" i="3"/>
  <c r="AE634" i="3"/>
  <c r="AH634" i="3"/>
  <c r="AI634" i="3" s="1"/>
  <c r="AJ634" i="3"/>
  <c r="AM634" i="3"/>
  <c r="AN634" i="3"/>
  <c r="W635" i="3"/>
  <c r="X635" i="3"/>
  <c r="Y635" i="3"/>
  <c r="AB635" i="3"/>
  <c r="Z635" i="3"/>
  <c r="AA635" i="3"/>
  <c r="AE635" i="3"/>
  <c r="AH635" i="3"/>
  <c r="AI635" i="3" s="1"/>
  <c r="AJ635" i="3"/>
  <c r="AM635" i="3"/>
  <c r="AN635" i="3"/>
  <c r="W636" i="3"/>
  <c r="X636" i="3"/>
  <c r="Y636" i="3"/>
  <c r="AB636" i="3"/>
  <c r="AD636" i="3"/>
  <c r="Z636" i="3"/>
  <c r="AA636" i="3"/>
  <c r="AC636" i="3" s="1"/>
  <c r="AE636" i="3"/>
  <c r="AF636" i="3"/>
  <c r="AG636" i="3" s="1"/>
  <c r="AH636" i="3"/>
  <c r="AI636" i="3" s="1"/>
  <c r="AJ636" i="3"/>
  <c r="AM636" i="3"/>
  <c r="AN636" i="3"/>
  <c r="W637" i="3"/>
  <c r="X637" i="3"/>
  <c r="Y637" i="3"/>
  <c r="AB637" i="3"/>
  <c r="Z637" i="3"/>
  <c r="AA637" i="3"/>
  <c r="AE637" i="3"/>
  <c r="AH637" i="3"/>
  <c r="AI637" i="3" s="1"/>
  <c r="AJ637" i="3"/>
  <c r="AM637" i="3"/>
  <c r="AN637" i="3"/>
  <c r="W638" i="3"/>
  <c r="X638" i="3"/>
  <c r="Y638" i="3"/>
  <c r="AB638" i="3"/>
  <c r="Z638" i="3"/>
  <c r="AA638" i="3"/>
  <c r="AE638" i="3"/>
  <c r="AH638" i="3"/>
  <c r="AI638" i="3" s="1"/>
  <c r="AJ638" i="3"/>
  <c r="AM638" i="3"/>
  <c r="AN638" i="3"/>
  <c r="W639" i="3"/>
  <c r="X639" i="3"/>
  <c r="Y639" i="3"/>
  <c r="AB639" i="3"/>
  <c r="Z639" i="3"/>
  <c r="AA639" i="3"/>
  <c r="AE639" i="3"/>
  <c r="AH639" i="3"/>
  <c r="AI639" i="3" s="1"/>
  <c r="AJ639" i="3"/>
  <c r="AM639" i="3"/>
  <c r="AN639" i="3"/>
  <c r="W640" i="3"/>
  <c r="X640" i="3"/>
  <c r="Y640" i="3"/>
  <c r="AB640" i="3"/>
  <c r="Z640" i="3"/>
  <c r="AA640" i="3"/>
  <c r="AC640" i="3" s="1"/>
  <c r="AD640" i="3" s="1"/>
  <c r="AH640" i="3"/>
  <c r="AI640" i="3"/>
  <c r="AJ640" i="3"/>
  <c r="AK640" i="3"/>
  <c r="AL640" i="3" s="1"/>
  <c r="AM640" i="3"/>
  <c r="AN640" i="3"/>
  <c r="W641" i="3"/>
  <c r="X641" i="3"/>
  <c r="Y641" i="3"/>
  <c r="AB641" i="3" s="1"/>
  <c r="AC641" i="3" s="1"/>
  <c r="AD641" i="3" s="1"/>
  <c r="Z641" i="3"/>
  <c r="AA641" i="3"/>
  <c r="AK641" i="3"/>
  <c r="AL641" i="3" s="1"/>
  <c r="AE641" i="3"/>
  <c r="AH641" i="3"/>
  <c r="AI641" i="3"/>
  <c r="AJ641" i="3"/>
  <c r="AM641" i="3"/>
  <c r="AN641" i="3"/>
  <c r="W642" i="3"/>
  <c r="X642" i="3"/>
  <c r="Y642" i="3"/>
  <c r="AB642" i="3" s="1"/>
  <c r="Z642" i="3"/>
  <c r="AA642" i="3"/>
  <c r="AE642" i="3"/>
  <c r="AH642" i="3"/>
  <c r="AI642" i="3"/>
  <c r="AJ642" i="3"/>
  <c r="AM642" i="3"/>
  <c r="F33" i="9" s="1"/>
  <c r="AN642" i="3"/>
  <c r="W643" i="3"/>
  <c r="X643" i="3"/>
  <c r="Y643" i="3"/>
  <c r="Z643" i="3"/>
  <c r="AA643" i="3"/>
  <c r="AH643" i="3"/>
  <c r="AI643" i="3"/>
  <c r="AJ643" i="3"/>
  <c r="AK643" i="3"/>
  <c r="AL643" i="3" s="1"/>
  <c r="AM643" i="3"/>
  <c r="AN643" i="3"/>
  <c r="W644" i="3"/>
  <c r="X644" i="3"/>
  <c r="Y644" i="3"/>
  <c r="AB644" i="3" s="1"/>
  <c r="AC644" i="3" s="1"/>
  <c r="AD644" i="3" s="1"/>
  <c r="Z644" i="3"/>
  <c r="AA644" i="3"/>
  <c r="AH644" i="3"/>
  <c r="AI644" i="3" s="1"/>
  <c r="AJ644" i="3"/>
  <c r="AK644" i="3"/>
  <c r="AL644" i="3"/>
  <c r="AM644" i="3"/>
  <c r="AN644" i="3"/>
  <c r="W645" i="3"/>
  <c r="X645" i="3"/>
  <c r="Y645" i="3"/>
  <c r="AB645" i="3"/>
  <c r="Z645" i="3"/>
  <c r="AA645" i="3"/>
  <c r="AC645" i="3" s="1"/>
  <c r="AD645" i="3" s="1"/>
  <c r="AE645" i="3"/>
  <c r="AH645" i="3"/>
  <c r="AI645" i="3" s="1"/>
  <c r="AJ645" i="3"/>
  <c r="AM645" i="3"/>
  <c r="AN645" i="3"/>
  <c r="W646" i="3"/>
  <c r="X646" i="3"/>
  <c r="Y646" i="3"/>
  <c r="AB646" i="3"/>
  <c r="Z646" i="3"/>
  <c r="AA646" i="3"/>
  <c r="AE646" i="3"/>
  <c r="AH646" i="3"/>
  <c r="AI646" i="3" s="1"/>
  <c r="AJ646" i="3"/>
  <c r="AM646" i="3"/>
  <c r="AN646" i="3"/>
  <c r="W647" i="3"/>
  <c r="X647" i="3"/>
  <c r="Y647" i="3"/>
  <c r="AE647" i="3" s="1"/>
  <c r="AF647" i="3" s="1"/>
  <c r="AG647" i="3" s="1"/>
  <c r="AB647" i="3"/>
  <c r="Z647" i="3"/>
  <c r="AA647" i="3"/>
  <c r="AC647" i="3" s="1"/>
  <c r="AD647" i="3" s="1"/>
  <c r="AH647" i="3"/>
  <c r="AI647" i="3" s="1"/>
  <c r="AJ647" i="3"/>
  <c r="AM647" i="3"/>
  <c r="AN647" i="3"/>
  <c r="W648" i="3"/>
  <c r="X648" i="3"/>
  <c r="Y648" i="3"/>
  <c r="AB648" i="3"/>
  <c r="Z648" i="3"/>
  <c r="AA648" i="3"/>
  <c r="AE648" i="3"/>
  <c r="AH648" i="3"/>
  <c r="AI648" i="3" s="1"/>
  <c r="AJ648" i="3"/>
  <c r="AM648" i="3"/>
  <c r="AN648" i="3"/>
  <c r="W649" i="3"/>
  <c r="X649" i="3"/>
  <c r="Y649" i="3"/>
  <c r="AB649" i="3"/>
  <c r="Z649" i="3"/>
  <c r="AA649" i="3"/>
  <c r="AC649" i="3" s="1"/>
  <c r="AD649" i="3" s="1"/>
  <c r="AE649" i="3"/>
  <c r="AH649" i="3"/>
  <c r="AI649" i="3" s="1"/>
  <c r="AJ649" i="3"/>
  <c r="AM649" i="3"/>
  <c r="AN649" i="3"/>
  <c r="W650" i="3"/>
  <c r="X650" i="3"/>
  <c r="Y650" i="3"/>
  <c r="AB650" i="3"/>
  <c r="Z650" i="3"/>
  <c r="AA650" i="3"/>
  <c r="AE650" i="3"/>
  <c r="AH650" i="3"/>
  <c r="AI650" i="3" s="1"/>
  <c r="AJ650" i="3"/>
  <c r="AM650" i="3"/>
  <c r="AN650" i="3"/>
  <c r="W651" i="3"/>
  <c r="X651" i="3"/>
  <c r="Y651" i="3"/>
  <c r="AE651" i="3" s="1"/>
  <c r="AF651" i="3" s="1"/>
  <c r="AG651" i="3" s="1"/>
  <c r="AB651" i="3"/>
  <c r="Z651" i="3"/>
  <c r="AA651" i="3"/>
  <c r="AC651" i="3" s="1"/>
  <c r="AD651" i="3" s="1"/>
  <c r="AH651" i="3"/>
  <c r="AI651" i="3" s="1"/>
  <c r="AJ651" i="3"/>
  <c r="AM651" i="3"/>
  <c r="AN651" i="3"/>
  <c r="W652" i="3"/>
  <c r="X652" i="3"/>
  <c r="Y652" i="3"/>
  <c r="AB652" i="3"/>
  <c r="Z652" i="3"/>
  <c r="AA652" i="3"/>
  <c r="AC652" i="3" s="1"/>
  <c r="AD652" i="3" s="1"/>
  <c r="AH652" i="3"/>
  <c r="AI652" i="3"/>
  <c r="AJ652" i="3"/>
  <c r="AK652" i="3"/>
  <c r="AL652" i="3" s="1"/>
  <c r="AM652" i="3"/>
  <c r="AN652" i="3"/>
  <c r="W653" i="3"/>
  <c r="X653" i="3"/>
  <c r="Y653" i="3"/>
  <c r="AB653" i="3" s="1"/>
  <c r="AC653" i="3" s="1"/>
  <c r="AD653" i="3" s="1"/>
  <c r="Z653" i="3"/>
  <c r="AA653" i="3"/>
  <c r="AK653" i="3"/>
  <c r="AL653" i="3" s="1"/>
  <c r="AE653" i="3"/>
  <c r="AH653" i="3"/>
  <c r="AI653" i="3"/>
  <c r="AJ653" i="3"/>
  <c r="AM653" i="3"/>
  <c r="AN653" i="3"/>
  <c r="W654" i="3"/>
  <c r="X654" i="3"/>
  <c r="Y654" i="3"/>
  <c r="AB654" i="3" s="1"/>
  <c r="Z654" i="3"/>
  <c r="AA654" i="3"/>
  <c r="AE654" i="3"/>
  <c r="AH654" i="3"/>
  <c r="AI654" i="3"/>
  <c r="AJ654" i="3"/>
  <c r="AM654" i="3"/>
  <c r="AN654" i="3"/>
  <c r="W655" i="3"/>
  <c r="X655" i="3"/>
  <c r="Y655" i="3"/>
  <c r="AB655" i="3" s="1"/>
  <c r="AC655" i="3" s="1"/>
  <c r="AD655" i="3" s="1"/>
  <c r="Z655" i="3"/>
  <c r="AA655" i="3"/>
  <c r="AE655" i="3"/>
  <c r="AH655" i="3"/>
  <c r="AI655" i="3"/>
  <c r="AJ655" i="3"/>
  <c r="AK655" i="3"/>
  <c r="AL655" i="3" s="1"/>
  <c r="AM655" i="3"/>
  <c r="AN655" i="3"/>
  <c r="W656" i="3"/>
  <c r="X656" i="3"/>
  <c r="Y656" i="3"/>
  <c r="AB656" i="3" s="1"/>
  <c r="AC656" i="3" s="1"/>
  <c r="AD656" i="3" s="1"/>
  <c r="Z656" i="3"/>
  <c r="AA656" i="3"/>
  <c r="AH656" i="3"/>
  <c r="AI656" i="3" s="1"/>
  <c r="AJ656" i="3"/>
  <c r="AK656" i="3"/>
  <c r="AL656" i="3"/>
  <c r="AM656" i="3"/>
  <c r="AN656" i="3"/>
  <c r="W657" i="3"/>
  <c r="X657" i="3"/>
  <c r="Y657" i="3"/>
  <c r="AB657" i="3"/>
  <c r="Z657" i="3"/>
  <c r="AA657" i="3"/>
  <c r="AE657" i="3"/>
  <c r="AH657" i="3"/>
  <c r="AI657" i="3" s="1"/>
  <c r="AJ657" i="3"/>
  <c r="AM657" i="3"/>
  <c r="AN657" i="3"/>
  <c r="W658" i="3"/>
  <c r="X658" i="3"/>
  <c r="Y658" i="3"/>
  <c r="AB658" i="3"/>
  <c r="Z658" i="3"/>
  <c r="AA658" i="3"/>
  <c r="AE658" i="3"/>
  <c r="AH658" i="3"/>
  <c r="AI658" i="3" s="1"/>
  <c r="AJ658" i="3"/>
  <c r="AM658" i="3"/>
  <c r="AN658" i="3"/>
  <c r="W659" i="3"/>
  <c r="X659" i="3"/>
  <c r="Y659" i="3"/>
  <c r="AB659" i="3"/>
  <c r="Z659" i="3"/>
  <c r="AA659" i="3"/>
  <c r="AE659" i="3"/>
  <c r="AH659" i="3"/>
  <c r="AI659" i="3" s="1"/>
  <c r="AJ659" i="3"/>
  <c r="AM659" i="3"/>
  <c r="AN659" i="3"/>
  <c r="W660" i="3"/>
  <c r="X660" i="3"/>
  <c r="Y660" i="3"/>
  <c r="AB660" i="3"/>
  <c r="Z660" i="3"/>
  <c r="AA660" i="3"/>
  <c r="AH660" i="3"/>
  <c r="AI660" i="3"/>
  <c r="AJ660" i="3"/>
  <c r="AK660" i="3"/>
  <c r="AL660" i="3" s="1"/>
  <c r="AM660" i="3"/>
  <c r="AN660" i="3"/>
  <c r="W661" i="3"/>
  <c r="X661" i="3"/>
  <c r="Y661" i="3"/>
  <c r="AB661" i="3" s="1"/>
  <c r="AC661" i="3"/>
  <c r="AD661" i="3" s="1"/>
  <c r="Z661" i="3"/>
  <c r="AA661" i="3"/>
  <c r="AF661" i="3" s="1"/>
  <c r="AE661" i="3"/>
  <c r="AG661" i="3"/>
  <c r="AH661" i="3"/>
  <c r="AI661" i="3"/>
  <c r="AJ661" i="3"/>
  <c r="AK661" i="3"/>
  <c r="AL661" i="3" s="1"/>
  <c r="AM661" i="3"/>
  <c r="AN661" i="3"/>
  <c r="W662" i="3"/>
  <c r="X662" i="3"/>
  <c r="Y662" i="3"/>
  <c r="AB662" i="3" s="1"/>
  <c r="Z662" i="3"/>
  <c r="AA662" i="3"/>
  <c r="AH662" i="3"/>
  <c r="AI662" i="3"/>
  <c r="AJ662" i="3"/>
  <c r="AM662" i="3"/>
  <c r="AN662" i="3"/>
  <c r="W663" i="3"/>
  <c r="X663" i="3"/>
  <c r="Y663" i="3"/>
  <c r="AB663" i="3" s="1"/>
  <c r="AC663" i="3"/>
  <c r="AD663" i="3" s="1"/>
  <c r="Z663" i="3"/>
  <c r="AA663" i="3"/>
  <c r="AE663" i="3"/>
  <c r="AF663" i="3" s="1"/>
  <c r="AG663" i="3"/>
  <c r="AH663" i="3"/>
  <c r="AI663" i="3"/>
  <c r="AJ663" i="3"/>
  <c r="AK663" i="3"/>
  <c r="AL663" i="3" s="1"/>
  <c r="AM663" i="3"/>
  <c r="AN663" i="3"/>
  <c r="W664" i="3"/>
  <c r="X664" i="3"/>
  <c r="Y664" i="3"/>
  <c r="AB664" i="3" s="1"/>
  <c r="AC664" i="3" s="1"/>
  <c r="AD664" i="3" s="1"/>
  <c r="Z664" i="3"/>
  <c r="AA664" i="3"/>
  <c r="AF664" i="3" s="1"/>
  <c r="AG664" i="3" s="1"/>
  <c r="AE664" i="3"/>
  <c r="AH664" i="3"/>
  <c r="AI664" i="3"/>
  <c r="AJ664" i="3"/>
  <c r="AK664" i="3"/>
  <c r="AL664" i="3" s="1"/>
  <c r="AM664" i="3"/>
  <c r="AN664" i="3"/>
  <c r="W665" i="3"/>
  <c r="X665" i="3"/>
  <c r="Y665" i="3"/>
  <c r="AB665" i="3" s="1"/>
  <c r="AC665" i="3"/>
  <c r="AD665" i="3" s="1"/>
  <c r="Z665" i="3"/>
  <c r="AA665" i="3"/>
  <c r="AE665" i="3"/>
  <c r="AH665" i="3"/>
  <c r="AI665" i="3"/>
  <c r="AJ665" i="3"/>
  <c r="AK665" i="3"/>
  <c r="AL665" i="3" s="1"/>
  <c r="AM665" i="3"/>
  <c r="AN665" i="3"/>
  <c r="W666" i="3"/>
  <c r="X666" i="3"/>
  <c r="Y666" i="3"/>
  <c r="AB666" i="3" s="1"/>
  <c r="Z666" i="3"/>
  <c r="AA666" i="3"/>
  <c r="AE666" i="3"/>
  <c r="AH666" i="3"/>
  <c r="AI666" i="3"/>
  <c r="AJ666" i="3"/>
  <c r="AM666" i="3"/>
  <c r="AN666" i="3"/>
  <c r="W667" i="3"/>
  <c r="X667" i="3"/>
  <c r="Y667" i="3"/>
  <c r="AB667" i="3" s="1"/>
  <c r="Z667" i="3"/>
  <c r="AA667" i="3"/>
  <c r="AH667" i="3"/>
  <c r="AI667" i="3"/>
  <c r="AJ667" i="3"/>
  <c r="AK667" i="3"/>
  <c r="AL667" i="3" s="1"/>
  <c r="AM667" i="3"/>
  <c r="AN667" i="3"/>
  <c r="W668" i="3"/>
  <c r="X668" i="3"/>
  <c r="Y668" i="3"/>
  <c r="AB668" i="3"/>
  <c r="Z668" i="3"/>
  <c r="AA668" i="3"/>
  <c r="AH668" i="3"/>
  <c r="AI668" i="3"/>
  <c r="AJ668" i="3"/>
  <c r="AK668" i="3"/>
  <c r="AL668" i="3"/>
  <c r="AM668" i="3"/>
  <c r="F47" i="9" s="1"/>
  <c r="AN668" i="3"/>
  <c r="W669" i="3"/>
  <c r="X669" i="3"/>
  <c r="Y669" i="3"/>
  <c r="AB669" i="3" s="1"/>
  <c r="Z669" i="3"/>
  <c r="AA669" i="3"/>
  <c r="AC669" i="3" s="1"/>
  <c r="AD669" i="3" s="1"/>
  <c r="AE669" i="3"/>
  <c r="AH669" i="3"/>
  <c r="AI669" i="3" s="1"/>
  <c r="AJ669" i="3"/>
  <c r="AM669" i="3"/>
  <c r="AN669" i="3"/>
  <c r="W670" i="3"/>
  <c r="X670" i="3"/>
  <c r="Y670" i="3"/>
  <c r="AB670" i="3" s="1"/>
  <c r="AC670" i="3" s="1"/>
  <c r="AD670" i="3" s="1"/>
  <c r="Z670" i="3"/>
  <c r="AA670" i="3"/>
  <c r="AE670" i="3"/>
  <c r="AH670" i="3"/>
  <c r="AI670" i="3" s="1"/>
  <c r="AI722" i="3" s="1"/>
  <c r="AI8" i="3" s="1"/>
  <c r="AJ670" i="3"/>
  <c r="AM670" i="3"/>
  <c r="AN670" i="3"/>
  <c r="W671" i="3"/>
  <c r="X671" i="3"/>
  <c r="Y671" i="3"/>
  <c r="AB671" i="3" s="1"/>
  <c r="Z671" i="3"/>
  <c r="AA671" i="3"/>
  <c r="AC671" i="3" s="1"/>
  <c r="AD671" i="3" s="1"/>
  <c r="AH671" i="3"/>
  <c r="AI671" i="3" s="1"/>
  <c r="AJ671" i="3"/>
  <c r="AK671" i="3"/>
  <c r="AL671" i="3" s="1"/>
  <c r="AM671" i="3"/>
  <c r="AN671" i="3"/>
  <c r="W672" i="3"/>
  <c r="X672" i="3"/>
  <c r="Y672" i="3"/>
  <c r="AB672" i="3"/>
  <c r="Z672" i="3"/>
  <c r="AA672" i="3"/>
  <c r="AE672" i="3"/>
  <c r="AF672" i="3"/>
  <c r="AG672" i="3"/>
  <c r="AH672" i="3"/>
  <c r="AI672" i="3" s="1"/>
  <c r="AJ672" i="3"/>
  <c r="AK672" i="3"/>
  <c r="AL672" i="3" s="1"/>
  <c r="AM672" i="3"/>
  <c r="AN672" i="3"/>
  <c r="W673" i="3"/>
  <c r="X673" i="3"/>
  <c r="Y673" i="3"/>
  <c r="AB673" i="3"/>
  <c r="AC673" i="3"/>
  <c r="AD673" i="3" s="1"/>
  <c r="Z673" i="3"/>
  <c r="AA673" i="3"/>
  <c r="AF673" i="3" s="1"/>
  <c r="AG673" i="3" s="1"/>
  <c r="AE673" i="3"/>
  <c r="AH673" i="3"/>
  <c r="AI673" i="3"/>
  <c r="AJ673" i="3"/>
  <c r="AM673" i="3"/>
  <c r="AN673" i="3"/>
  <c r="W674" i="3"/>
  <c r="X674" i="3"/>
  <c r="Y674" i="3"/>
  <c r="AB674" i="3" s="1"/>
  <c r="Z674" i="3"/>
  <c r="AA674" i="3"/>
  <c r="AE674" i="3"/>
  <c r="AH674" i="3"/>
  <c r="AI674" i="3" s="1"/>
  <c r="AJ674" i="3"/>
  <c r="AM674" i="3"/>
  <c r="AN674" i="3"/>
  <c r="W675" i="3"/>
  <c r="X675" i="3"/>
  <c r="Y675" i="3"/>
  <c r="AB675" i="3" s="1"/>
  <c r="Z675" i="3"/>
  <c r="AA675" i="3"/>
  <c r="AH675" i="3"/>
  <c r="AI675" i="3" s="1"/>
  <c r="AJ675" i="3"/>
  <c r="AK675" i="3"/>
  <c r="AL675" i="3" s="1"/>
  <c r="AM675" i="3"/>
  <c r="AN675" i="3"/>
  <c r="W676" i="3"/>
  <c r="X676" i="3"/>
  <c r="Y676" i="3"/>
  <c r="AB676" i="3"/>
  <c r="Z676" i="3"/>
  <c r="AA676" i="3"/>
  <c r="AF676" i="3" s="1"/>
  <c r="AG676" i="3" s="1"/>
  <c r="AE676" i="3"/>
  <c r="AH676" i="3"/>
  <c r="AI676" i="3" s="1"/>
  <c r="AJ676" i="3"/>
  <c r="AK676" i="3"/>
  <c r="AL676" i="3" s="1"/>
  <c r="AM676" i="3"/>
  <c r="AN676" i="3"/>
  <c r="W677" i="3"/>
  <c r="X677" i="3"/>
  <c r="Y677" i="3"/>
  <c r="AB677" i="3"/>
  <c r="AC677" i="3"/>
  <c r="AD677" i="3" s="1"/>
  <c r="Z677" i="3"/>
  <c r="AA677" i="3"/>
  <c r="AF677" i="3" s="1"/>
  <c r="AG677" i="3" s="1"/>
  <c r="AE677" i="3"/>
  <c r="AH677" i="3"/>
  <c r="AI677" i="3"/>
  <c r="AJ677" i="3"/>
  <c r="AM677" i="3"/>
  <c r="F20" i="9" s="1"/>
  <c r="AN677" i="3"/>
  <c r="W678" i="3"/>
  <c r="X678" i="3"/>
  <c r="Y678" i="3"/>
  <c r="AB678" i="3" s="1"/>
  <c r="AC678" i="3" s="1"/>
  <c r="AD678" i="3" s="1"/>
  <c r="Z678" i="3"/>
  <c r="AA678" i="3"/>
  <c r="AE678" i="3"/>
  <c r="AH678" i="3"/>
  <c r="AI678" i="3" s="1"/>
  <c r="AJ678" i="3"/>
  <c r="AM678" i="3"/>
  <c r="AN678" i="3"/>
  <c r="W679" i="3"/>
  <c r="X679" i="3"/>
  <c r="Y679" i="3"/>
  <c r="AB679" i="3" s="1"/>
  <c r="Z679" i="3"/>
  <c r="AA679" i="3"/>
  <c r="AC679" i="3" s="1"/>
  <c r="AD679" i="3" s="1"/>
  <c r="AH679" i="3"/>
  <c r="AI679" i="3" s="1"/>
  <c r="AJ679" i="3"/>
  <c r="AK679" i="3"/>
  <c r="AL679" i="3" s="1"/>
  <c r="AM679" i="3"/>
  <c r="AN679" i="3"/>
  <c r="W680" i="3"/>
  <c r="X680" i="3"/>
  <c r="Y680" i="3"/>
  <c r="AB680" i="3"/>
  <c r="Z680" i="3"/>
  <c r="AA680" i="3"/>
  <c r="AH680" i="3"/>
  <c r="AI680" i="3"/>
  <c r="AJ680" i="3"/>
  <c r="AK680" i="3"/>
  <c r="AL680" i="3" s="1"/>
  <c r="AM680" i="3"/>
  <c r="AN680" i="3"/>
  <c r="W681" i="3"/>
  <c r="X681" i="3"/>
  <c r="Y681" i="3"/>
  <c r="AE681" i="3" s="1"/>
  <c r="AB681" i="3"/>
  <c r="Z681" i="3"/>
  <c r="AA681" i="3"/>
  <c r="AK681" i="3" s="1"/>
  <c r="AL681" i="3" s="1"/>
  <c r="AH681" i="3"/>
  <c r="AI681" i="3" s="1"/>
  <c r="AJ681" i="3"/>
  <c r="AM681" i="3"/>
  <c r="AN681" i="3"/>
  <c r="W682" i="3"/>
  <c r="X682" i="3"/>
  <c r="Y682" i="3"/>
  <c r="AB682" i="3" s="1"/>
  <c r="Z682" i="3"/>
  <c r="AA682" i="3"/>
  <c r="AE682" i="3"/>
  <c r="AH682" i="3"/>
  <c r="AI682" i="3"/>
  <c r="AJ682" i="3"/>
  <c r="AM682" i="3"/>
  <c r="AN682" i="3"/>
  <c r="W683" i="3"/>
  <c r="X683" i="3"/>
  <c r="Y683" i="3"/>
  <c r="AB683" i="3" s="1"/>
  <c r="AC683" i="3" s="1"/>
  <c r="AD683" i="3" s="1"/>
  <c r="Z683" i="3"/>
  <c r="AA683" i="3"/>
  <c r="AE683" i="3"/>
  <c r="AF683" i="3"/>
  <c r="AG683" i="3" s="1"/>
  <c r="AH683" i="3"/>
  <c r="AI683" i="3"/>
  <c r="AJ683" i="3"/>
  <c r="AK683" i="3"/>
  <c r="AL683" i="3" s="1"/>
  <c r="AM683" i="3"/>
  <c r="AN683" i="3"/>
  <c r="W684" i="3"/>
  <c r="X684" i="3"/>
  <c r="Y684" i="3"/>
  <c r="AB684" i="3"/>
  <c r="Z684" i="3"/>
  <c r="AA684" i="3"/>
  <c r="AE684" i="3"/>
  <c r="AF684" i="3"/>
  <c r="AG684" i="3" s="1"/>
  <c r="AH684" i="3"/>
  <c r="AI684" i="3"/>
  <c r="AJ684" i="3"/>
  <c r="AK684" i="3"/>
  <c r="AL684" i="3" s="1"/>
  <c r="AM684" i="3"/>
  <c r="AN684" i="3"/>
  <c r="W685" i="3"/>
  <c r="X685" i="3"/>
  <c r="Y685" i="3"/>
  <c r="AE685" i="3" s="1"/>
  <c r="AB685" i="3"/>
  <c r="Z685" i="3"/>
  <c r="AA685" i="3"/>
  <c r="AK685" i="3" s="1"/>
  <c r="AL685" i="3" s="1"/>
  <c r="AH685" i="3"/>
  <c r="AI685" i="3" s="1"/>
  <c r="AJ685" i="3"/>
  <c r="AM685" i="3"/>
  <c r="AN685" i="3"/>
  <c r="W686" i="3"/>
  <c r="X686" i="3"/>
  <c r="Y686" i="3"/>
  <c r="AB686" i="3" s="1"/>
  <c r="Z686" i="3"/>
  <c r="AA686" i="3"/>
  <c r="AE686" i="3"/>
  <c r="AH686" i="3"/>
  <c r="AI686" i="3"/>
  <c r="AJ686" i="3"/>
  <c r="AM686" i="3"/>
  <c r="AN686" i="3"/>
  <c r="W687" i="3"/>
  <c r="X687" i="3"/>
  <c r="Y687" i="3"/>
  <c r="AB687" i="3" s="1"/>
  <c r="AC687" i="3" s="1"/>
  <c r="AD687" i="3" s="1"/>
  <c r="Z687" i="3"/>
  <c r="AA687" i="3"/>
  <c r="AE687" i="3"/>
  <c r="AF687" i="3"/>
  <c r="AG687" i="3" s="1"/>
  <c r="AH687" i="3"/>
  <c r="AI687" i="3"/>
  <c r="AJ687" i="3"/>
  <c r="AK687" i="3"/>
  <c r="AL687" i="3" s="1"/>
  <c r="AM687" i="3"/>
  <c r="AN687" i="3"/>
  <c r="W688" i="3"/>
  <c r="X688" i="3"/>
  <c r="Y688" i="3"/>
  <c r="AB688" i="3"/>
  <c r="Z688" i="3"/>
  <c r="AA688" i="3"/>
  <c r="AH688" i="3"/>
  <c r="AI688" i="3"/>
  <c r="AJ688" i="3"/>
  <c r="AK688" i="3"/>
  <c r="AL688" i="3"/>
  <c r="AM688" i="3"/>
  <c r="AN688" i="3"/>
  <c r="W689" i="3"/>
  <c r="X689" i="3"/>
  <c r="Y689" i="3"/>
  <c r="AB689" i="3" s="1"/>
  <c r="Z689" i="3"/>
  <c r="AA689" i="3"/>
  <c r="AC689" i="3" s="1"/>
  <c r="AD689" i="3" s="1"/>
  <c r="AH689" i="3"/>
  <c r="AI689" i="3" s="1"/>
  <c r="AJ689" i="3"/>
  <c r="AK689" i="3"/>
  <c r="AL689" i="3" s="1"/>
  <c r="AM689" i="3"/>
  <c r="AN689" i="3"/>
  <c r="W690" i="3"/>
  <c r="X690" i="3"/>
  <c r="Y690" i="3"/>
  <c r="AB690" i="3"/>
  <c r="Z690" i="3"/>
  <c r="AA690" i="3"/>
  <c r="AE690" i="3"/>
  <c r="AH690" i="3"/>
  <c r="AI690" i="3"/>
  <c r="AJ690" i="3"/>
  <c r="AM690" i="3"/>
  <c r="AN690" i="3"/>
  <c r="W691" i="3"/>
  <c r="X691" i="3"/>
  <c r="Y691" i="3"/>
  <c r="AB691" i="3"/>
  <c r="AC691" i="3"/>
  <c r="AD691" i="3" s="1"/>
  <c r="Z691" i="3"/>
  <c r="AA691" i="3"/>
  <c r="AF691" i="3" s="1"/>
  <c r="AG691" i="3" s="1"/>
  <c r="AE691" i="3"/>
  <c r="AH691" i="3"/>
  <c r="AI691" i="3"/>
  <c r="AJ691" i="3"/>
  <c r="AM691" i="3"/>
  <c r="AN691" i="3"/>
  <c r="W692" i="3"/>
  <c r="X692" i="3"/>
  <c r="Y692" i="3"/>
  <c r="AB692" i="3" s="1"/>
  <c r="Z692" i="3"/>
  <c r="AA692" i="3"/>
  <c r="AF692" i="3" s="1"/>
  <c r="AG692" i="3" s="1"/>
  <c r="AE692" i="3"/>
  <c r="AH692" i="3"/>
  <c r="AI692" i="3"/>
  <c r="AJ692" i="3"/>
  <c r="AM692" i="3"/>
  <c r="F60" i="9" s="1"/>
  <c r="AN692" i="3"/>
  <c r="W693" i="3"/>
  <c r="X693" i="3"/>
  <c r="Y693" i="3"/>
  <c r="AB693" i="3" s="1"/>
  <c r="Z693" i="3"/>
  <c r="AA693" i="3"/>
  <c r="AH693" i="3"/>
  <c r="AI693" i="3" s="1"/>
  <c r="AJ693" i="3"/>
  <c r="AK693" i="3"/>
  <c r="AL693" i="3" s="1"/>
  <c r="AM693" i="3"/>
  <c r="AN693" i="3"/>
  <c r="W694" i="3"/>
  <c r="X694" i="3"/>
  <c r="Y694" i="3"/>
  <c r="AB694" i="3"/>
  <c r="Z694" i="3"/>
  <c r="AA694" i="3"/>
  <c r="AE694" i="3"/>
  <c r="AH694" i="3"/>
  <c r="AI694" i="3"/>
  <c r="AJ694" i="3"/>
  <c r="AM694" i="3"/>
  <c r="AN694" i="3"/>
  <c r="W695" i="3"/>
  <c r="X695" i="3"/>
  <c r="Y695" i="3"/>
  <c r="AB695" i="3"/>
  <c r="AC695" i="3"/>
  <c r="AD695" i="3" s="1"/>
  <c r="Z695" i="3"/>
  <c r="AA695" i="3"/>
  <c r="AF695" i="3" s="1"/>
  <c r="AG695" i="3" s="1"/>
  <c r="AE695" i="3"/>
  <c r="AH695" i="3"/>
  <c r="AI695" i="3"/>
  <c r="AJ695" i="3"/>
  <c r="AM695" i="3"/>
  <c r="AN695" i="3"/>
  <c r="W696" i="3"/>
  <c r="X696" i="3"/>
  <c r="Y696" i="3"/>
  <c r="AB696" i="3" s="1"/>
  <c r="AC696" i="3" s="1"/>
  <c r="AD696" i="3" s="1"/>
  <c r="Z696" i="3"/>
  <c r="AA696" i="3"/>
  <c r="AF696" i="3" s="1"/>
  <c r="AG696" i="3" s="1"/>
  <c r="AE696" i="3"/>
  <c r="AH696" i="3"/>
  <c r="AI696" i="3"/>
  <c r="AJ696" i="3"/>
  <c r="AM696" i="3"/>
  <c r="AN696" i="3"/>
  <c r="W697" i="3"/>
  <c r="X697" i="3"/>
  <c r="Y697" i="3"/>
  <c r="AB697" i="3" s="1"/>
  <c r="Z697" i="3"/>
  <c r="AA697" i="3"/>
  <c r="AC697" i="3" s="1"/>
  <c r="AD697" i="3" s="1"/>
  <c r="AE697" i="3"/>
  <c r="AH697" i="3"/>
  <c r="AI697" i="3" s="1"/>
  <c r="AJ697" i="3"/>
  <c r="AM697" i="3"/>
  <c r="AN697" i="3"/>
  <c r="W698" i="3"/>
  <c r="X698" i="3"/>
  <c r="Y698" i="3"/>
  <c r="AB698" i="3" s="1"/>
  <c r="Z698" i="3"/>
  <c r="AA698" i="3"/>
  <c r="AE698" i="3"/>
  <c r="AH698" i="3"/>
  <c r="AI698" i="3" s="1"/>
  <c r="AJ698" i="3"/>
  <c r="AM698" i="3"/>
  <c r="AN698" i="3"/>
  <c r="W699" i="3"/>
  <c r="X699" i="3"/>
  <c r="Y699" i="3"/>
  <c r="AB699" i="3" s="1"/>
  <c r="Z699" i="3"/>
  <c r="AA699" i="3"/>
  <c r="AC699" i="3" s="1"/>
  <c r="AD699" i="3" s="1"/>
  <c r="AH699" i="3"/>
  <c r="AI699" i="3" s="1"/>
  <c r="AJ699" i="3"/>
  <c r="AK699" i="3"/>
  <c r="AL699" i="3" s="1"/>
  <c r="AM699" i="3"/>
  <c r="AN699" i="3"/>
  <c r="W700" i="3"/>
  <c r="X700" i="3"/>
  <c r="Y700" i="3"/>
  <c r="AB700" i="3"/>
  <c r="Z700" i="3"/>
  <c r="AA700" i="3"/>
  <c r="AE700" i="3"/>
  <c r="AF700" i="3"/>
  <c r="AG700" i="3"/>
  <c r="AH700" i="3"/>
  <c r="AI700" i="3" s="1"/>
  <c r="AJ700" i="3"/>
  <c r="AK700" i="3"/>
  <c r="AL700" i="3" s="1"/>
  <c r="AM700" i="3"/>
  <c r="AN700" i="3"/>
  <c r="W701" i="3"/>
  <c r="X701" i="3"/>
  <c r="Y701" i="3"/>
  <c r="AB701" i="3"/>
  <c r="AC701" i="3"/>
  <c r="AD701" i="3" s="1"/>
  <c r="Z701" i="3"/>
  <c r="AA701" i="3"/>
  <c r="AF701" i="3" s="1"/>
  <c r="AG701" i="3" s="1"/>
  <c r="AE701" i="3"/>
  <c r="AH701" i="3"/>
  <c r="AI701" i="3"/>
  <c r="AJ701" i="3"/>
  <c r="AM701" i="3"/>
  <c r="AN701" i="3"/>
  <c r="W702" i="3"/>
  <c r="X702" i="3"/>
  <c r="Y702" i="3"/>
  <c r="AB702" i="3" s="1"/>
  <c r="AC702" i="3" s="1"/>
  <c r="AD702" i="3" s="1"/>
  <c r="Z702" i="3"/>
  <c r="AA702" i="3"/>
  <c r="AE702" i="3"/>
  <c r="AH702" i="3"/>
  <c r="AI702" i="3" s="1"/>
  <c r="AJ702" i="3"/>
  <c r="AM702" i="3"/>
  <c r="AN702" i="3"/>
  <c r="W703" i="3"/>
  <c r="X703" i="3"/>
  <c r="Y703" i="3"/>
  <c r="AB703" i="3" s="1"/>
  <c r="Z703" i="3"/>
  <c r="AA703" i="3"/>
  <c r="AC703" i="3" s="1"/>
  <c r="AD703" i="3" s="1"/>
  <c r="AH703" i="3"/>
  <c r="AI703" i="3" s="1"/>
  <c r="AJ703" i="3"/>
  <c r="AK703" i="3"/>
  <c r="AL703" i="3" s="1"/>
  <c r="AM703" i="3"/>
  <c r="AN703" i="3"/>
  <c r="W704" i="3"/>
  <c r="X704" i="3"/>
  <c r="Y704" i="3"/>
  <c r="AB704" i="3"/>
  <c r="Z704" i="3"/>
  <c r="AA704" i="3"/>
  <c r="AH704" i="3"/>
  <c r="AI704" i="3"/>
  <c r="AJ704" i="3"/>
  <c r="AK704" i="3"/>
  <c r="AL704" i="3" s="1"/>
  <c r="AM704" i="3"/>
  <c r="AN704" i="3"/>
  <c r="W705" i="3"/>
  <c r="X705" i="3"/>
  <c r="Y705" i="3"/>
  <c r="AE705" i="3" s="1"/>
  <c r="AB705" i="3"/>
  <c r="Z705" i="3"/>
  <c r="AA705" i="3"/>
  <c r="AK705" i="3" s="1"/>
  <c r="AL705" i="3" s="1"/>
  <c r="AH705" i="3"/>
  <c r="AI705" i="3" s="1"/>
  <c r="AJ705" i="3"/>
  <c r="AM705" i="3"/>
  <c r="AN705" i="3"/>
  <c r="W706" i="3"/>
  <c r="X706" i="3"/>
  <c r="Y706" i="3"/>
  <c r="AB706" i="3" s="1"/>
  <c r="Z706" i="3"/>
  <c r="AA706" i="3"/>
  <c r="AE706" i="3"/>
  <c r="AH706" i="3"/>
  <c r="AI706" i="3"/>
  <c r="AJ706" i="3"/>
  <c r="AM706" i="3"/>
  <c r="AN706" i="3"/>
  <c r="W707" i="3"/>
  <c r="X707" i="3"/>
  <c r="Y707" i="3"/>
  <c r="AB707" i="3" s="1"/>
  <c r="AC707" i="3" s="1"/>
  <c r="AD707" i="3" s="1"/>
  <c r="Z707" i="3"/>
  <c r="AA707" i="3"/>
  <c r="AE707" i="3"/>
  <c r="AF707" i="3"/>
  <c r="AG707" i="3" s="1"/>
  <c r="AH707" i="3"/>
  <c r="AI707" i="3"/>
  <c r="AJ707" i="3"/>
  <c r="AK707" i="3"/>
  <c r="AL707" i="3" s="1"/>
  <c r="AM707" i="3"/>
  <c r="AN707" i="3"/>
  <c r="W708" i="3"/>
  <c r="X708" i="3"/>
  <c r="Y708" i="3"/>
  <c r="AB708" i="3"/>
  <c r="Z708" i="3"/>
  <c r="AA708" i="3"/>
  <c r="AH708" i="3"/>
  <c r="AI708" i="3"/>
  <c r="AJ708" i="3"/>
  <c r="AK708" i="3"/>
  <c r="AL708" i="3"/>
  <c r="AM708" i="3"/>
  <c r="AN708" i="3"/>
  <c r="W709" i="3"/>
  <c r="X709" i="3"/>
  <c r="Y709" i="3"/>
  <c r="AB709" i="3" s="1"/>
  <c r="Z709" i="3"/>
  <c r="AA709" i="3"/>
  <c r="AC709" i="3" s="1"/>
  <c r="AD709" i="3" s="1"/>
  <c r="AH709" i="3"/>
  <c r="AI709" i="3" s="1"/>
  <c r="AJ709" i="3"/>
  <c r="AK709" i="3"/>
  <c r="AL709" i="3" s="1"/>
  <c r="AM709" i="3"/>
  <c r="AN709" i="3"/>
  <c r="W710" i="3"/>
  <c r="X710" i="3"/>
  <c r="Y710" i="3"/>
  <c r="AB710" i="3"/>
  <c r="Z710" i="3"/>
  <c r="AA710" i="3"/>
  <c r="AE710" i="3"/>
  <c r="AH710" i="3"/>
  <c r="AI710" i="3"/>
  <c r="AJ710" i="3"/>
  <c r="AM710" i="3"/>
  <c r="AN710" i="3"/>
  <c r="W711" i="3"/>
  <c r="X711" i="3"/>
  <c r="Y711" i="3"/>
  <c r="AB711" i="3"/>
  <c r="AC711" i="3"/>
  <c r="AD711" i="3" s="1"/>
  <c r="Z711" i="3"/>
  <c r="AA711" i="3"/>
  <c r="AF711" i="3" s="1"/>
  <c r="AG711" i="3" s="1"/>
  <c r="AE711" i="3"/>
  <c r="AH711" i="3"/>
  <c r="AI711" i="3"/>
  <c r="AJ711" i="3"/>
  <c r="AM711" i="3"/>
  <c r="AN711" i="3"/>
  <c r="W712" i="3"/>
  <c r="X712" i="3"/>
  <c r="Y712" i="3"/>
  <c r="AB712" i="3" s="1"/>
  <c r="Z712" i="3"/>
  <c r="AA712" i="3"/>
  <c r="AF712" i="3" s="1"/>
  <c r="AG712" i="3" s="1"/>
  <c r="AE712" i="3"/>
  <c r="AH712" i="3"/>
  <c r="AI712" i="3"/>
  <c r="AJ712" i="3"/>
  <c r="AM712" i="3"/>
  <c r="AN712" i="3"/>
  <c r="W713" i="3"/>
  <c r="X713" i="3"/>
  <c r="Y713" i="3"/>
  <c r="AB713" i="3" s="1"/>
  <c r="Z713" i="3"/>
  <c r="AA713" i="3"/>
  <c r="AH713" i="3"/>
  <c r="AI713" i="3" s="1"/>
  <c r="AJ713" i="3"/>
  <c r="AK713" i="3"/>
  <c r="AL713" i="3" s="1"/>
  <c r="AM713" i="3"/>
  <c r="AN713" i="3"/>
  <c r="W714" i="3"/>
  <c r="X714" i="3"/>
  <c r="Y714" i="3"/>
  <c r="AB714" i="3"/>
  <c r="Z714" i="3"/>
  <c r="AA714" i="3"/>
  <c r="AE714" i="3"/>
  <c r="AH714" i="3"/>
  <c r="AI714" i="3"/>
  <c r="AJ714" i="3"/>
  <c r="AM714" i="3"/>
  <c r="AN714" i="3"/>
  <c r="W715" i="3"/>
  <c r="X715" i="3"/>
  <c r="Y715" i="3"/>
  <c r="AB715" i="3"/>
  <c r="AC715" i="3"/>
  <c r="AD715" i="3" s="1"/>
  <c r="Z715" i="3"/>
  <c r="AA715" i="3"/>
  <c r="AF715" i="3" s="1"/>
  <c r="AG715" i="3" s="1"/>
  <c r="AE715" i="3"/>
  <c r="AH715" i="3"/>
  <c r="AI715" i="3"/>
  <c r="AJ715" i="3"/>
  <c r="AM715" i="3"/>
  <c r="AN715" i="3"/>
  <c r="W716" i="3"/>
  <c r="X716" i="3"/>
  <c r="Y716" i="3"/>
  <c r="AB716" i="3" s="1"/>
  <c r="AC716" i="3" s="1"/>
  <c r="AD716" i="3" s="1"/>
  <c r="Z716" i="3"/>
  <c r="AA716" i="3"/>
  <c r="AH716" i="3"/>
  <c r="AI716" i="3" s="1"/>
  <c r="AJ716" i="3"/>
  <c r="AK716" i="3"/>
  <c r="AL716" i="3"/>
  <c r="AM716" i="3"/>
  <c r="AN716" i="3"/>
  <c r="W717" i="3"/>
  <c r="X717" i="3"/>
  <c r="Y717" i="3"/>
  <c r="AB717" i="3" s="1"/>
  <c r="AC717" i="3" s="1"/>
  <c r="AD717" i="3" s="1"/>
  <c r="Z717" i="3"/>
  <c r="AA717" i="3"/>
  <c r="AE717" i="3"/>
  <c r="AF717" i="3"/>
  <c r="AG717" i="3" s="1"/>
  <c r="AH717" i="3"/>
  <c r="AI717" i="3"/>
  <c r="AJ717" i="3"/>
  <c r="AK717" i="3"/>
  <c r="AL717" i="3" s="1"/>
  <c r="AM717" i="3"/>
  <c r="AN717" i="3"/>
  <c r="W718" i="3"/>
  <c r="X718" i="3"/>
  <c r="Y718" i="3"/>
  <c r="AB718" i="3"/>
  <c r="Z718" i="3"/>
  <c r="AA718" i="3"/>
  <c r="AE718" i="3"/>
  <c r="AH718" i="3"/>
  <c r="AI718" i="3" s="1"/>
  <c r="AJ718" i="3"/>
  <c r="AM718" i="3"/>
  <c r="AN718" i="3"/>
  <c r="W719" i="3"/>
  <c r="X719" i="3"/>
  <c r="Y719" i="3"/>
  <c r="AE719" i="3" s="1"/>
  <c r="AB719" i="3"/>
  <c r="Z719" i="3"/>
  <c r="AA719" i="3"/>
  <c r="AK719" i="3" s="1"/>
  <c r="AL719" i="3" s="1"/>
  <c r="AH719" i="3"/>
  <c r="AI719" i="3" s="1"/>
  <c r="AJ719" i="3"/>
  <c r="AM719" i="3"/>
  <c r="AN719" i="3"/>
  <c r="W720" i="3"/>
  <c r="X720" i="3"/>
  <c r="Y720" i="3"/>
  <c r="AB720" i="3" s="1"/>
  <c r="Z720" i="3"/>
  <c r="AA720" i="3"/>
  <c r="AK720" i="3" s="1"/>
  <c r="AL720" i="3" s="1"/>
  <c r="AE720" i="3"/>
  <c r="AH720" i="3"/>
  <c r="AI720" i="3" s="1"/>
  <c r="AJ720" i="3"/>
  <c r="AM720" i="3"/>
  <c r="AN720" i="3"/>
  <c r="W721" i="3"/>
  <c r="X721" i="3"/>
  <c r="Y721" i="3"/>
  <c r="AB721" i="3" s="1"/>
  <c r="AC721" i="3" s="1"/>
  <c r="AD721" i="3" s="1"/>
  <c r="Z721" i="3"/>
  <c r="AA721" i="3"/>
  <c r="AE721" i="3"/>
  <c r="AF721" i="3"/>
  <c r="AG721" i="3" s="1"/>
  <c r="AH721" i="3"/>
  <c r="AI721" i="3"/>
  <c r="AJ721" i="3"/>
  <c r="AK721" i="3"/>
  <c r="AL721" i="3" s="1"/>
  <c r="AM721" i="3"/>
  <c r="AN721" i="3"/>
  <c r="A722" i="3"/>
  <c r="B722" i="3"/>
  <c r="AA2" i="3" s="1"/>
  <c r="C722" i="3"/>
  <c r="D722" i="3"/>
  <c r="D723" i="3" s="1"/>
  <c r="D9" i="3" s="1"/>
  <c r="D8" i="3"/>
  <c r="E722" i="3"/>
  <c r="E8" i="3" s="1"/>
  <c r="F722" i="3"/>
  <c r="F8" i="3"/>
  <c r="G722" i="3"/>
  <c r="G8" i="3" s="1"/>
  <c r="H722" i="3"/>
  <c r="H8" i="3"/>
  <c r="I722" i="3"/>
  <c r="I8" i="3" s="1"/>
  <c r="J722" i="3"/>
  <c r="J8" i="3"/>
  <c r="M722" i="3"/>
  <c r="M8" i="3" s="1"/>
  <c r="P722" i="3"/>
  <c r="P8" i="3"/>
  <c r="S722" i="3"/>
  <c r="S8" i="3"/>
  <c r="T722" i="3"/>
  <c r="Q722" i="3" s="1"/>
  <c r="Q8" i="3" s="1"/>
  <c r="W722" i="3"/>
  <c r="W8" i="3"/>
  <c r="AJ722" i="3"/>
  <c r="B723" i="3"/>
  <c r="AE18" i="3"/>
  <c r="AE16" i="3"/>
  <c r="AF16" i="3" s="1"/>
  <c r="AG16" i="3" s="1"/>
  <c r="AE13" i="3"/>
  <c r="AF13" i="3"/>
  <c r="AG13" i="3" s="1"/>
  <c r="AE15" i="3"/>
  <c r="AF15" i="3"/>
  <c r="AG15" i="3"/>
  <c r="F21" i="9"/>
  <c r="F34" i="9"/>
  <c r="AB14" i="3"/>
  <c r="AC14" i="3" s="1"/>
  <c r="AD14" i="3" s="1"/>
  <c r="E70" i="9"/>
  <c r="E66" i="9"/>
  <c r="E62" i="9"/>
  <c r="R17" i="4" s="1"/>
  <c r="E58" i="9"/>
  <c r="E54" i="9"/>
  <c r="E50" i="9"/>
  <c r="Q18" i="4" s="1"/>
  <c r="E46" i="9"/>
  <c r="Q27" i="4" s="1"/>
  <c r="E42" i="9"/>
  <c r="E38" i="9"/>
  <c r="E34" i="9"/>
  <c r="P28" i="4" s="1"/>
  <c r="E30" i="9"/>
  <c r="O24" i="4" s="1"/>
  <c r="E26" i="9"/>
  <c r="E22" i="9"/>
  <c r="E18" i="9"/>
  <c r="N25" i="4" s="1"/>
  <c r="E14" i="9"/>
  <c r="N21" i="4" s="1"/>
  <c r="E10" i="9"/>
  <c r="E69" i="9"/>
  <c r="E65" i="9"/>
  <c r="R20" i="4" s="1"/>
  <c r="E61" i="9"/>
  <c r="R16" i="4" s="1"/>
  <c r="E57" i="9"/>
  <c r="E53" i="9"/>
  <c r="E49" i="9"/>
  <c r="Q17" i="4" s="1"/>
  <c r="E45" i="9"/>
  <c r="P26" i="4" s="1"/>
  <c r="E41" i="9"/>
  <c r="E37" i="9"/>
  <c r="E33" i="9"/>
  <c r="P27" i="4" s="1"/>
  <c r="E29" i="9"/>
  <c r="O23" i="4" s="1"/>
  <c r="E25" i="9"/>
  <c r="E21" i="9"/>
  <c r="O28" i="4"/>
  <c r="E17" i="9"/>
  <c r="E13" i="9"/>
  <c r="N20" i="4" s="1"/>
  <c r="E9" i="9"/>
  <c r="E68" i="9"/>
  <c r="E64" i="9"/>
  <c r="R19" i="4" s="1"/>
  <c r="E60" i="9"/>
  <c r="R28" i="4" s="1"/>
  <c r="E56" i="9"/>
  <c r="E52" i="9"/>
  <c r="E48" i="9"/>
  <c r="Q16" i="4" s="1"/>
  <c r="E44" i="9"/>
  <c r="P25" i="4" s="1"/>
  <c r="E40" i="9"/>
  <c r="E36" i="9"/>
  <c r="E32" i="9"/>
  <c r="O26" i="4" s="1"/>
  <c r="E28" i="9"/>
  <c r="O22" i="4" s="1"/>
  <c r="E24" i="9"/>
  <c r="E20" i="9"/>
  <c r="O27" i="4"/>
  <c r="E16" i="9"/>
  <c r="N23" i="4"/>
  <c r="E12" i="9"/>
  <c r="N19" i="4"/>
  <c r="E8" i="9"/>
  <c r="N28" i="4"/>
  <c r="E71" i="9"/>
  <c r="E67" i="9"/>
  <c r="E63" i="9"/>
  <c r="R18" i="4"/>
  <c r="E59" i="9"/>
  <c r="R27" i="4"/>
  <c r="E55" i="9"/>
  <c r="E51" i="9"/>
  <c r="Q19" i="4" s="1"/>
  <c r="E47" i="9"/>
  <c r="Q28" i="4" s="1"/>
  <c r="E43" i="9"/>
  <c r="E39" i="9"/>
  <c r="E35" i="9"/>
  <c r="E31" i="9"/>
  <c r="O25" i="4"/>
  <c r="E27" i="9"/>
  <c r="E23" i="9"/>
  <c r="E19" i="9"/>
  <c r="E15" i="9"/>
  <c r="N22" i="4" s="1"/>
  <c r="E11" i="9"/>
  <c r="E7" i="9"/>
  <c r="N27" i="4"/>
  <c r="AB12" i="3"/>
  <c r="AC12" i="3"/>
  <c r="AD12" i="3" s="1"/>
  <c r="F8" i="9"/>
  <c r="F7" i="9"/>
  <c r="AC718" i="3"/>
  <c r="AD718" i="3" s="1"/>
  <c r="AC393" i="3"/>
  <c r="AD393" i="3" s="1"/>
  <c r="AC423" i="3"/>
  <c r="AD423" i="3" s="1"/>
  <c r="AC654" i="3"/>
  <c r="AD654" i="3" s="1"/>
  <c r="AC650" i="3"/>
  <c r="AD650" i="3" s="1"/>
  <c r="AC578" i="3"/>
  <c r="AD578" i="3" s="1"/>
  <c r="AC443" i="3"/>
  <c r="AD443" i="3" s="1"/>
  <c r="AC638" i="3"/>
  <c r="AD638" i="3" s="1"/>
  <c r="AC534" i="3"/>
  <c r="AD534" i="3" s="1"/>
  <c r="AC514" i="3"/>
  <c r="AD514" i="3" s="1"/>
  <c r="AC439" i="3"/>
  <c r="AD439" i="3" s="1"/>
  <c r="AC428" i="3"/>
  <c r="AD428" i="3" s="1"/>
  <c r="AC424" i="3"/>
  <c r="AD424" i="3" s="1"/>
  <c r="AC419" i="3"/>
  <c r="AD419" i="3" s="1"/>
  <c r="AC492" i="3"/>
  <c r="AD492" i="3" s="1"/>
  <c r="AC660" i="3"/>
  <c r="AD660" i="3" s="1"/>
  <c r="AC479" i="3"/>
  <c r="AD479" i="3" s="1"/>
  <c r="AC474" i="3"/>
  <c r="AD474" i="3" s="1"/>
  <c r="AC708" i="3"/>
  <c r="AD708" i="3" s="1"/>
  <c r="AC676" i="3"/>
  <c r="AD676" i="3" s="1"/>
  <c r="AC602" i="3"/>
  <c r="AD602" i="3" s="1"/>
  <c r="AC598" i="3"/>
  <c r="AD598" i="3" s="1"/>
  <c r="AC586" i="3"/>
  <c r="AD586" i="3" s="1"/>
  <c r="AC570" i="3"/>
  <c r="AD570" i="3" s="1"/>
  <c r="AC551" i="3"/>
  <c r="AD551" i="3" s="1"/>
  <c r="AC538" i="3"/>
  <c r="AD538" i="3" s="1"/>
  <c r="AC610" i="3"/>
  <c r="AD610" i="3" s="1"/>
  <c r="AC550" i="3"/>
  <c r="AD550" i="3" s="1"/>
  <c r="AC547" i="3"/>
  <c r="AD547" i="3" s="1"/>
  <c r="AC526" i="3"/>
  <c r="AD526" i="3" s="1"/>
  <c r="AC506" i="3"/>
  <c r="AD506" i="3" s="1"/>
  <c r="AC504" i="3"/>
  <c r="AD504" i="3" s="1"/>
  <c r="AC490" i="3"/>
  <c r="AD490" i="3" s="1"/>
  <c r="AC482" i="3"/>
  <c r="AD482" i="3" s="1"/>
  <c r="AC470" i="3"/>
  <c r="AD470" i="3" s="1"/>
  <c r="AC451" i="3"/>
  <c r="AD451" i="3" s="1"/>
  <c r="AC431" i="3"/>
  <c r="AD431" i="3" s="1"/>
  <c r="AC594" i="3"/>
  <c r="AD594" i="3" s="1"/>
  <c r="AC519" i="3"/>
  <c r="AD519" i="3" s="1"/>
  <c r="AC511" i="3"/>
  <c r="AD511" i="3" s="1"/>
  <c r="AC494" i="3"/>
  <c r="AD494" i="3" s="1"/>
  <c r="AC405" i="3"/>
  <c r="AD405" i="3" s="1"/>
  <c r="AC347" i="3"/>
  <c r="AD347" i="3" s="1"/>
  <c r="AC720" i="3"/>
  <c r="AD720" i="3" s="1"/>
  <c r="AC710" i="3"/>
  <c r="AD710" i="3" s="1"/>
  <c r="AC698" i="3"/>
  <c r="AD698" i="3" s="1"/>
  <c r="AC688" i="3"/>
  <c r="AD688" i="3" s="1"/>
  <c r="AC668" i="3"/>
  <c r="AD668" i="3" s="1"/>
  <c r="AC662" i="3"/>
  <c r="AD662" i="3" s="1"/>
  <c r="AC630" i="3"/>
  <c r="AD630" i="3" s="1"/>
  <c r="AC626" i="3"/>
  <c r="AD626" i="3" s="1"/>
  <c r="AC700" i="3"/>
  <c r="AD700" i="3" s="1"/>
  <c r="AC690" i="3"/>
  <c r="AD690" i="3" s="1"/>
  <c r="AC680" i="3"/>
  <c r="AD680" i="3" s="1"/>
  <c r="AC642" i="3"/>
  <c r="AD642" i="3" s="1"/>
  <c r="AC614" i="3"/>
  <c r="AD614" i="3" s="1"/>
  <c r="AC579" i="3"/>
  <c r="AD579" i="3" s="1"/>
  <c r="AC562" i="3"/>
  <c r="AD562" i="3" s="1"/>
  <c r="AC546" i="3"/>
  <c r="AD546" i="3" s="1"/>
  <c r="AC502" i="3"/>
  <c r="AD502" i="3" s="1"/>
  <c r="AC498" i="3"/>
  <c r="AD498" i="3" s="1"/>
  <c r="AC462" i="3"/>
  <c r="AD462" i="3" s="1"/>
  <c r="AC399" i="3"/>
  <c r="AD399" i="3" s="1"/>
  <c r="AC267" i="3"/>
  <c r="AD267" i="3" s="1"/>
  <c r="AC436" i="3"/>
  <c r="AD436" i="3" s="1"/>
  <c r="AC403" i="3"/>
  <c r="AD403" i="3" s="1"/>
  <c r="AC391" i="3"/>
  <c r="AD391" i="3" s="1"/>
  <c r="AC383" i="3"/>
  <c r="AD383" i="3" s="1"/>
  <c r="AC375" i="3"/>
  <c r="AD375" i="3" s="1"/>
  <c r="AC369" i="3"/>
  <c r="AD369" i="3" s="1"/>
  <c r="AC351" i="3"/>
  <c r="AD351" i="3" s="1"/>
  <c r="AC463" i="3"/>
  <c r="AD463" i="3" s="1"/>
  <c r="AC444" i="3"/>
  <c r="AD444" i="3" s="1"/>
  <c r="AC385" i="3"/>
  <c r="AD385" i="3" s="1"/>
  <c r="AC377" i="3"/>
  <c r="AD377" i="3" s="1"/>
  <c r="AC103" i="3"/>
  <c r="AD103" i="3" s="1"/>
  <c r="AC714" i="3"/>
  <c r="AD714" i="3" s="1"/>
  <c r="AC712" i="3"/>
  <c r="AD712" i="3" s="1"/>
  <c r="AC704" i="3"/>
  <c r="AD704" i="3" s="1"/>
  <c r="AC694" i="3"/>
  <c r="AD694" i="3" s="1"/>
  <c r="AC692" i="3"/>
  <c r="AD692" i="3" s="1"/>
  <c r="AC682" i="3"/>
  <c r="AD682" i="3" s="1"/>
  <c r="AC666" i="3"/>
  <c r="AD666" i="3" s="1"/>
  <c r="AC622" i="3"/>
  <c r="AD622" i="3" s="1"/>
  <c r="AC606" i="3"/>
  <c r="AD606" i="3" s="1"/>
  <c r="AC590" i="3"/>
  <c r="AD590" i="3" s="1"/>
  <c r="AC587" i="3"/>
  <c r="AD587" i="3" s="1"/>
  <c r="AC582" i="3"/>
  <c r="AD582" i="3" s="1"/>
  <c r="AC574" i="3"/>
  <c r="AD574" i="3" s="1"/>
  <c r="AC566" i="3"/>
  <c r="AD566" i="3" s="1"/>
  <c r="AC558" i="3"/>
  <c r="AD558" i="3" s="1"/>
  <c r="AC542" i="3"/>
  <c r="AD542" i="3" s="1"/>
  <c r="AC535" i="3"/>
  <c r="AD535" i="3" s="1"/>
  <c r="AC527" i="3"/>
  <c r="AD527" i="3" s="1"/>
  <c r="AC522" i="3"/>
  <c r="AD522" i="3" s="1"/>
  <c r="AC515" i="3"/>
  <c r="AD515" i="3" s="1"/>
  <c r="AC508" i="3"/>
  <c r="AD508" i="3" s="1"/>
  <c r="AC499" i="3"/>
  <c r="AD499" i="3" s="1"/>
  <c r="AC496" i="3"/>
  <c r="AD496" i="3" s="1"/>
  <c r="AC486" i="3"/>
  <c r="AD486" i="3" s="1"/>
  <c r="AC475" i="3"/>
  <c r="AD475" i="3" s="1"/>
  <c r="AC466" i="3"/>
  <c r="AD466" i="3" s="1"/>
  <c r="AC447" i="3"/>
  <c r="AD447" i="3" s="1"/>
  <c r="AC440" i="3"/>
  <c r="AD440" i="3" s="1"/>
  <c r="AC432" i="3"/>
  <c r="AD432" i="3" s="1"/>
  <c r="AC401" i="3"/>
  <c r="AD401" i="3" s="1"/>
  <c r="AC395" i="3"/>
  <c r="AD395" i="3" s="1"/>
  <c r="AC387" i="3"/>
  <c r="AD387" i="3" s="1"/>
  <c r="AC379" i="3"/>
  <c r="AD379" i="3" s="1"/>
  <c r="AC371" i="3"/>
  <c r="AD371" i="3" s="1"/>
  <c r="AC40" i="3"/>
  <c r="AD40" i="3" s="1"/>
  <c r="AC706" i="3"/>
  <c r="AD706" i="3" s="1"/>
  <c r="AC686" i="3"/>
  <c r="AD686" i="3" s="1"/>
  <c r="AC684" i="3"/>
  <c r="AD684" i="3" s="1"/>
  <c r="AC674" i="3"/>
  <c r="AD674" i="3" s="1"/>
  <c r="AC672" i="3"/>
  <c r="AD672" i="3" s="1"/>
  <c r="AC667" i="3"/>
  <c r="AD667" i="3" s="1"/>
  <c r="AC658" i="3"/>
  <c r="AD658" i="3" s="1"/>
  <c r="AC646" i="3"/>
  <c r="AD646" i="3" s="1"/>
  <c r="AC634" i="3"/>
  <c r="AD634" i="3" s="1"/>
  <c r="AC618" i="3"/>
  <c r="AD618" i="3" s="1"/>
  <c r="AC583" i="3"/>
  <c r="AD583" i="3" s="1"/>
  <c r="AC554" i="3"/>
  <c r="AD554" i="3" s="1"/>
  <c r="AC530" i="3"/>
  <c r="AD530" i="3" s="1"/>
  <c r="AC523" i="3"/>
  <c r="AD523" i="3" s="1"/>
  <c r="AC518" i="3"/>
  <c r="AD518" i="3" s="1"/>
  <c r="AC510" i="3"/>
  <c r="AD510" i="3" s="1"/>
  <c r="AC487" i="3"/>
  <c r="AD487" i="3" s="1"/>
  <c r="AC478" i="3"/>
  <c r="AD478" i="3" s="1"/>
  <c r="AC455" i="3"/>
  <c r="AD455" i="3" s="1"/>
  <c r="AC449" i="3"/>
  <c r="AD449" i="3" s="1"/>
  <c r="AC435" i="3"/>
  <c r="AD435" i="3" s="1"/>
  <c r="AC427" i="3"/>
  <c r="AD427" i="3" s="1"/>
  <c r="AC415" i="3"/>
  <c r="AD415" i="3" s="1"/>
  <c r="AC397" i="3"/>
  <c r="AD397" i="3" s="1"/>
  <c r="AC389" i="3"/>
  <c r="AD389" i="3" s="1"/>
  <c r="AC381" i="3"/>
  <c r="AD381" i="3" s="1"/>
  <c r="AC373" i="3"/>
  <c r="AD373" i="3" s="1"/>
  <c r="AC159" i="3"/>
  <c r="AD159" i="3" s="1"/>
  <c r="AC36" i="3"/>
  <c r="AD36" i="3" s="1"/>
  <c r="P723" i="3"/>
  <c r="P9" i="3" s="1"/>
  <c r="H723" i="3"/>
  <c r="H9" i="3" s="1"/>
  <c r="AE688" i="3"/>
  <c r="AF688" i="3" s="1"/>
  <c r="AG688" i="3" s="1"/>
  <c r="AE656" i="3"/>
  <c r="AF656" i="3"/>
  <c r="AG656" i="3" s="1"/>
  <c r="AE640" i="3"/>
  <c r="AF640" i="3" s="1"/>
  <c r="AG640" i="3" s="1"/>
  <c r="AE612" i="3"/>
  <c r="AF612" i="3"/>
  <c r="AG612" i="3" s="1"/>
  <c r="AE548" i="3"/>
  <c r="AF548" i="3" s="1"/>
  <c r="AG548" i="3" s="1"/>
  <c r="AE457" i="3"/>
  <c r="AF457" i="3"/>
  <c r="AG457" i="3" s="1"/>
  <c r="AE405" i="3"/>
  <c r="AF405" i="3" s="1"/>
  <c r="AG405" i="3" s="1"/>
  <c r="AE401" i="3"/>
  <c r="AF401" i="3"/>
  <c r="AG401" i="3" s="1"/>
  <c r="AE397" i="3"/>
  <c r="AF397" i="3" s="1"/>
  <c r="AG397" i="3" s="1"/>
  <c r="AC354" i="3"/>
  <c r="AD354" i="3"/>
  <c r="AK354" i="3"/>
  <c r="AL354" i="3"/>
  <c r="AC218" i="3"/>
  <c r="AD218" i="3"/>
  <c r="AK218" i="3"/>
  <c r="AL218" i="3"/>
  <c r="AC154" i="3"/>
  <c r="AD154" i="3"/>
  <c r="AK154" i="3"/>
  <c r="AL154" i="3"/>
  <c r="AB33" i="3"/>
  <c r="AC33" i="3"/>
  <c r="AD33" i="3" s="1"/>
  <c r="AE33" i="3"/>
  <c r="AF33" i="3" s="1"/>
  <c r="AG33" i="3" s="1"/>
  <c r="M723" i="3"/>
  <c r="M9" i="3"/>
  <c r="U722" i="3"/>
  <c r="AF507" i="3"/>
  <c r="AG507" i="3" s="1"/>
  <c r="AF428" i="3"/>
  <c r="AG428" i="3" s="1"/>
  <c r="AK424" i="3"/>
  <c r="AL424" i="3" s="1"/>
  <c r="AF424" i="3"/>
  <c r="AG424" i="3" s="1"/>
  <c r="AE364" i="3"/>
  <c r="AF364" i="3" s="1"/>
  <c r="AG364" i="3"/>
  <c r="AE356" i="3"/>
  <c r="AF356" i="3"/>
  <c r="AG356" i="3" s="1"/>
  <c r="AC350" i="3"/>
  <c r="AD350" i="3" s="1"/>
  <c r="AK350" i="3"/>
  <c r="AL350" i="3" s="1"/>
  <c r="AE340" i="3"/>
  <c r="AF340" i="3" s="1"/>
  <c r="AG340" i="3"/>
  <c r="AC334" i="3"/>
  <c r="AD334" i="3"/>
  <c r="AK334" i="3"/>
  <c r="AL334" i="3"/>
  <c r="AC326" i="3"/>
  <c r="AD326" i="3"/>
  <c r="AK326" i="3"/>
  <c r="AL326" i="3"/>
  <c r="AE316" i="3"/>
  <c r="AF316" i="3"/>
  <c r="AG316" i="3" s="1"/>
  <c r="AE308" i="3"/>
  <c r="AF308" i="3" s="1"/>
  <c r="AG308" i="3"/>
  <c r="AC294" i="3"/>
  <c r="AD294" i="3"/>
  <c r="AK294" i="3"/>
  <c r="AL294" i="3"/>
  <c r="AC286" i="3"/>
  <c r="AD286" i="3"/>
  <c r="AK286" i="3"/>
  <c r="AL286" i="3"/>
  <c r="AC278" i="3"/>
  <c r="AD278" i="3"/>
  <c r="AK278" i="3"/>
  <c r="AL278" i="3"/>
  <c r="AC270" i="3"/>
  <c r="AD270" i="3"/>
  <c r="AK270" i="3"/>
  <c r="AL270" i="3"/>
  <c r="AC258" i="3"/>
  <c r="AD258" i="3"/>
  <c r="AK258" i="3"/>
  <c r="AL258" i="3"/>
  <c r="AC250" i="3"/>
  <c r="AD250" i="3"/>
  <c r="AK250" i="3"/>
  <c r="AL250" i="3"/>
  <c r="AC242" i="3"/>
  <c r="AD242" i="3"/>
  <c r="AK242" i="3"/>
  <c r="AL242" i="3"/>
  <c r="AC234" i="3"/>
  <c r="AD234" i="3"/>
  <c r="AK234" i="3"/>
  <c r="AL234" i="3"/>
  <c r="AE228" i="3"/>
  <c r="AF228" i="3"/>
  <c r="AG228" i="3" s="1"/>
  <c r="AE220" i="3"/>
  <c r="AF220" i="3" s="1"/>
  <c r="AG220" i="3"/>
  <c r="AE212" i="3"/>
  <c r="AF212" i="3"/>
  <c r="AG212" i="3" s="1"/>
  <c r="AE204" i="3"/>
  <c r="AF204" i="3" s="1"/>
  <c r="AG204" i="3"/>
  <c r="AE196" i="3"/>
  <c r="AF196" i="3"/>
  <c r="AG196" i="3" s="1"/>
  <c r="AE188" i="3"/>
  <c r="AF188" i="3" s="1"/>
  <c r="AG188" i="3"/>
  <c r="AE180" i="3"/>
  <c r="AF180" i="3"/>
  <c r="AG180" i="3" s="1"/>
  <c r="AB60" i="3"/>
  <c r="AC60" i="3" s="1"/>
  <c r="AD60" i="3"/>
  <c r="AE60" i="3"/>
  <c r="AF60" i="3"/>
  <c r="AG60" i="3" s="1"/>
  <c r="AC58" i="3"/>
  <c r="AD58" i="3" s="1"/>
  <c r="AK58" i="3"/>
  <c r="AL58" i="3" s="1"/>
  <c r="A8" i="3"/>
  <c r="AE1" i="3"/>
  <c r="AA1" i="3"/>
  <c r="AE708" i="3"/>
  <c r="AF708" i="3"/>
  <c r="AG708" i="3" s="1"/>
  <c r="AE680" i="3"/>
  <c r="AF680" i="3" s="1"/>
  <c r="AG680" i="3" s="1"/>
  <c r="AE608" i="3"/>
  <c r="AF608" i="3"/>
  <c r="AG608" i="3" s="1"/>
  <c r="AE600" i="3"/>
  <c r="AF600" i="3" s="1"/>
  <c r="AG600" i="3" s="1"/>
  <c r="AE556" i="3"/>
  <c r="AF556" i="3"/>
  <c r="AG556" i="3" s="1"/>
  <c r="AE524" i="3"/>
  <c r="AF524" i="3" s="1"/>
  <c r="AG524" i="3" s="1"/>
  <c r="AE520" i="3"/>
  <c r="AF520" i="3"/>
  <c r="AG520" i="3" s="1"/>
  <c r="AE508" i="3"/>
  <c r="AF508" i="3" s="1"/>
  <c r="AG508" i="3" s="1"/>
  <c r="AC338" i="3"/>
  <c r="AD338" i="3"/>
  <c r="AK338" i="3"/>
  <c r="AL338" i="3"/>
  <c r="AC314" i="3"/>
  <c r="AD314" i="3"/>
  <c r="AK314" i="3"/>
  <c r="AL314" i="3"/>
  <c r="AC306" i="3"/>
  <c r="AD306" i="3"/>
  <c r="AK306" i="3"/>
  <c r="AL306" i="3"/>
  <c r="AC226" i="3"/>
  <c r="AD226" i="3"/>
  <c r="AK226" i="3"/>
  <c r="AL226" i="3"/>
  <c r="AC210" i="3"/>
  <c r="AD210" i="3"/>
  <c r="AK210" i="3"/>
  <c r="AL210" i="3"/>
  <c r="AC202" i="3"/>
  <c r="AD202" i="3"/>
  <c r="AK202" i="3"/>
  <c r="AL202" i="3"/>
  <c r="AC178" i="3"/>
  <c r="AD178" i="3"/>
  <c r="AK178" i="3"/>
  <c r="AL178" i="3"/>
  <c r="AB156" i="3"/>
  <c r="AC156" i="3"/>
  <c r="AD156" i="3" s="1"/>
  <c r="AE156" i="3"/>
  <c r="AF156" i="3" s="1"/>
  <c r="AG156" i="3" s="1"/>
  <c r="AC31" i="3"/>
  <c r="AD31" i="3"/>
  <c r="AK31" i="3"/>
  <c r="AL31" i="3"/>
  <c r="J723" i="3"/>
  <c r="J9" i="3"/>
  <c r="AA3" i="3"/>
  <c r="B9" i="3"/>
  <c r="AA722" i="3"/>
  <c r="AA8" i="3"/>
  <c r="C723" i="3"/>
  <c r="C9" i="3"/>
  <c r="AK718" i="3"/>
  <c r="AL718" i="3"/>
  <c r="AF718" i="3"/>
  <c r="AG718" i="3"/>
  <c r="AK714" i="3"/>
  <c r="AL714" i="3"/>
  <c r="AF714" i="3"/>
  <c r="AG714" i="3"/>
  <c r="AK710" i="3"/>
  <c r="AL710" i="3"/>
  <c r="AF710" i="3"/>
  <c r="AG710" i="3"/>
  <c r="AK706" i="3"/>
  <c r="AL706" i="3"/>
  <c r="AF706" i="3"/>
  <c r="AG706" i="3"/>
  <c r="AK702" i="3"/>
  <c r="AL702" i="3"/>
  <c r="AF702" i="3"/>
  <c r="AG702" i="3"/>
  <c r="AK698" i="3"/>
  <c r="AL698" i="3"/>
  <c r="AF698" i="3"/>
  <c r="AG698" i="3"/>
  <c r="AK694" i="3"/>
  <c r="AL694" i="3"/>
  <c r="AF694" i="3"/>
  <c r="AG694" i="3"/>
  <c r="AK690" i="3"/>
  <c r="AL690" i="3"/>
  <c r="AF690" i="3"/>
  <c r="AG690" i="3"/>
  <c r="AK686" i="3"/>
  <c r="AL686" i="3"/>
  <c r="AF686" i="3"/>
  <c r="AG686" i="3"/>
  <c r="AK682" i="3"/>
  <c r="AL682" i="3"/>
  <c r="AF682" i="3"/>
  <c r="AG682" i="3"/>
  <c r="AK678" i="3"/>
  <c r="AL678" i="3"/>
  <c r="AF678" i="3"/>
  <c r="AG678" i="3"/>
  <c r="AK674" i="3"/>
  <c r="AL674" i="3"/>
  <c r="AF674" i="3"/>
  <c r="AG674" i="3"/>
  <c r="AK670" i="3"/>
  <c r="AL670" i="3"/>
  <c r="AF670" i="3"/>
  <c r="AG670" i="3"/>
  <c r="AK666" i="3"/>
  <c r="AL666" i="3"/>
  <c r="AF666" i="3"/>
  <c r="AG666" i="3"/>
  <c r="AK662" i="3"/>
  <c r="AL662" i="3"/>
  <c r="AK658" i="3"/>
  <c r="AL658" i="3"/>
  <c r="AF658" i="3"/>
  <c r="AG658" i="3"/>
  <c r="AK654" i="3"/>
  <c r="AL654" i="3"/>
  <c r="AF654" i="3"/>
  <c r="AG654" i="3"/>
  <c r="AK650" i="3"/>
  <c r="AL650" i="3"/>
  <c r="AF650" i="3"/>
  <c r="AG650" i="3"/>
  <c r="AK646" i="3"/>
  <c r="AL646" i="3"/>
  <c r="AF646" i="3"/>
  <c r="AG646" i="3"/>
  <c r="AK642" i="3"/>
  <c r="AL642" i="3"/>
  <c r="AF642" i="3"/>
  <c r="AG642" i="3"/>
  <c r="AK638" i="3"/>
  <c r="AL638" i="3"/>
  <c r="AF638" i="3"/>
  <c r="AG638" i="3"/>
  <c r="AK634" i="3"/>
  <c r="AL634" i="3"/>
  <c r="AF634" i="3"/>
  <c r="AG634" i="3"/>
  <c r="AK630" i="3"/>
  <c r="AL630" i="3"/>
  <c r="AF630" i="3"/>
  <c r="AG630" i="3"/>
  <c r="AK626" i="3"/>
  <c r="AL626" i="3"/>
  <c r="AF626" i="3"/>
  <c r="AG626" i="3"/>
  <c r="AK622" i="3"/>
  <c r="AL622" i="3"/>
  <c r="AK618" i="3"/>
  <c r="AL618" i="3"/>
  <c r="AF618" i="3"/>
  <c r="AG618" i="3"/>
  <c r="AK614" i="3"/>
  <c r="AL614" i="3"/>
  <c r="AF614" i="3"/>
  <c r="AG614" i="3"/>
  <c r="AK610" i="3"/>
  <c r="AL610" i="3"/>
  <c r="AF610" i="3"/>
  <c r="AG610" i="3"/>
  <c r="AK606" i="3"/>
  <c r="AL606" i="3"/>
  <c r="AF606" i="3"/>
  <c r="AG606" i="3"/>
  <c r="AK602" i="3"/>
  <c r="AL602" i="3"/>
  <c r="AF602" i="3"/>
  <c r="AG602" i="3"/>
  <c r="AK598" i="3"/>
  <c r="AL598" i="3"/>
  <c r="AF598" i="3"/>
  <c r="AG598" i="3"/>
  <c r="AK594" i="3"/>
  <c r="AL594" i="3"/>
  <c r="AF594" i="3"/>
  <c r="AG594" i="3"/>
  <c r="AK590" i="3"/>
  <c r="AL590" i="3"/>
  <c r="AF590" i="3"/>
  <c r="AG590" i="3"/>
  <c r="AK586" i="3"/>
  <c r="AL586" i="3"/>
  <c r="AF586" i="3"/>
  <c r="AG586" i="3"/>
  <c r="AK582" i="3"/>
  <c r="AL582" i="3"/>
  <c r="AK578" i="3"/>
  <c r="AL578" i="3"/>
  <c r="AF578" i="3"/>
  <c r="AG578" i="3"/>
  <c r="AK574" i="3"/>
  <c r="AL574" i="3"/>
  <c r="AF574" i="3"/>
  <c r="AG574" i="3"/>
  <c r="AK570" i="3"/>
  <c r="AL570" i="3"/>
  <c r="AF570" i="3"/>
  <c r="AG570" i="3"/>
  <c r="AK566" i="3"/>
  <c r="AL566" i="3"/>
  <c r="AF566" i="3"/>
  <c r="AG566" i="3"/>
  <c r="AK562" i="3"/>
  <c r="AL562" i="3"/>
  <c r="AF562" i="3"/>
  <c r="AG562" i="3"/>
  <c r="AK558" i="3"/>
  <c r="AL558" i="3"/>
  <c r="AF558" i="3"/>
  <c r="AG558" i="3"/>
  <c r="AK554" i="3"/>
  <c r="AL554" i="3"/>
  <c r="AF554" i="3"/>
  <c r="AG554" i="3"/>
  <c r="AK550" i="3"/>
  <c r="AL550" i="3"/>
  <c r="AF550" i="3"/>
  <c r="AG550" i="3"/>
  <c r="AK546" i="3"/>
  <c r="AL546" i="3"/>
  <c r="AK542" i="3"/>
  <c r="AL542" i="3"/>
  <c r="AK538" i="3"/>
  <c r="AL538" i="3"/>
  <c r="AK534" i="3"/>
  <c r="AL534" i="3"/>
  <c r="AF534" i="3"/>
  <c r="AG534" i="3"/>
  <c r="AK530" i="3"/>
  <c r="AL530" i="3"/>
  <c r="AF530" i="3"/>
  <c r="AG530" i="3"/>
  <c r="AK526" i="3"/>
  <c r="AL526" i="3"/>
  <c r="AF526" i="3"/>
  <c r="AG526" i="3"/>
  <c r="AK522" i="3"/>
  <c r="AL522" i="3"/>
  <c r="AF522" i="3"/>
  <c r="AG522" i="3"/>
  <c r="AK518" i="3"/>
  <c r="AL518" i="3"/>
  <c r="AF518" i="3"/>
  <c r="AG518" i="3"/>
  <c r="AK514" i="3"/>
  <c r="AL514" i="3"/>
  <c r="AF514" i="3"/>
  <c r="AG514" i="3"/>
  <c r="AK510" i="3"/>
  <c r="AL510" i="3"/>
  <c r="AF510" i="3"/>
  <c r="AG510" i="3"/>
  <c r="AK506" i="3"/>
  <c r="AL506" i="3"/>
  <c r="AF506" i="3"/>
  <c r="AG506" i="3"/>
  <c r="AK502" i="3"/>
  <c r="AL502" i="3"/>
  <c r="AF502" i="3"/>
  <c r="AG502" i="3"/>
  <c r="AK498" i="3"/>
  <c r="AL498" i="3"/>
  <c r="AF498" i="3"/>
  <c r="AG498" i="3"/>
  <c r="AK494" i="3"/>
  <c r="AL494" i="3"/>
  <c r="AF494" i="3"/>
  <c r="AG494" i="3"/>
  <c r="AK490" i="3"/>
  <c r="AL490" i="3"/>
  <c r="AF490" i="3"/>
  <c r="AG490" i="3"/>
  <c r="AK486" i="3"/>
  <c r="AL486" i="3"/>
  <c r="AF486" i="3"/>
  <c r="AG486" i="3"/>
  <c r="AK482" i="3"/>
  <c r="AL482" i="3"/>
  <c r="AF482" i="3"/>
  <c r="AG482" i="3"/>
  <c r="AK478" i="3"/>
  <c r="AL478" i="3"/>
  <c r="AF478" i="3"/>
  <c r="AG478" i="3"/>
  <c r="AK474" i="3"/>
  <c r="AL474" i="3"/>
  <c r="AF474" i="3"/>
  <c r="AG474" i="3"/>
  <c r="AK470" i="3"/>
  <c r="AL470" i="3"/>
  <c r="AF470" i="3"/>
  <c r="AG470" i="3"/>
  <c r="AK466" i="3"/>
  <c r="AL466" i="3"/>
  <c r="AF466" i="3"/>
  <c r="AG466" i="3"/>
  <c r="AK462" i="3"/>
  <c r="AL462" i="3"/>
  <c r="AF462" i="3"/>
  <c r="AG462" i="3"/>
  <c r="AK455" i="3"/>
  <c r="AL455" i="3"/>
  <c r="AF455" i="3"/>
  <c r="AG455" i="3"/>
  <c r="AK451" i="3"/>
  <c r="AL451" i="3"/>
  <c r="AF451" i="3"/>
  <c r="AG451" i="3"/>
  <c r="AK447" i="3"/>
  <c r="AL447" i="3"/>
  <c r="AF447" i="3"/>
  <c r="AG447" i="3"/>
  <c r="AK443" i="3"/>
  <c r="AL443" i="3"/>
  <c r="AF443" i="3"/>
  <c r="AG443" i="3"/>
  <c r="AK439" i="3"/>
  <c r="AL439" i="3"/>
  <c r="AF439" i="3"/>
  <c r="AG439" i="3"/>
  <c r="AK435" i="3"/>
  <c r="AL435" i="3"/>
  <c r="AF435" i="3"/>
  <c r="AG435" i="3"/>
  <c r="AK431" i="3"/>
  <c r="AL431" i="3"/>
  <c r="AF431" i="3"/>
  <c r="AG431" i="3"/>
  <c r="AK427" i="3"/>
  <c r="AL427" i="3"/>
  <c r="AF427" i="3"/>
  <c r="AG427" i="3"/>
  <c r="AK423" i="3"/>
  <c r="AL423" i="3"/>
  <c r="AF423" i="3"/>
  <c r="AG423" i="3"/>
  <c r="AK419" i="3"/>
  <c r="AL419" i="3"/>
  <c r="AK415" i="3"/>
  <c r="AL415" i="3"/>
  <c r="AK411" i="3"/>
  <c r="AL411" i="3"/>
  <c r="AK407" i="3"/>
  <c r="AL407" i="3"/>
  <c r="AK403" i="3"/>
  <c r="AL403" i="3"/>
  <c r="AF403" i="3"/>
  <c r="AG403" i="3"/>
  <c r="AK399" i="3"/>
  <c r="AL399" i="3"/>
  <c r="AF399" i="3"/>
  <c r="AG399" i="3"/>
  <c r="AK395" i="3"/>
  <c r="AL395" i="3"/>
  <c r="AF395" i="3"/>
  <c r="AG395" i="3"/>
  <c r="AK391" i="3"/>
  <c r="AL391" i="3"/>
  <c r="AF391" i="3"/>
  <c r="AG391" i="3"/>
  <c r="AK387" i="3"/>
  <c r="AL387" i="3"/>
  <c r="AF387" i="3"/>
  <c r="AG387" i="3"/>
  <c r="AK383" i="3"/>
  <c r="AL383" i="3"/>
  <c r="AF383" i="3"/>
  <c r="AG383" i="3"/>
  <c r="AK379" i="3"/>
  <c r="AL379" i="3"/>
  <c r="AF379" i="3"/>
  <c r="AG379" i="3"/>
  <c r="AK375" i="3"/>
  <c r="AL375" i="3"/>
  <c r="AF375" i="3"/>
  <c r="AG375" i="3"/>
  <c r="AK371" i="3"/>
  <c r="AL371" i="3"/>
  <c r="AF371" i="3"/>
  <c r="AG371" i="3"/>
  <c r="AC366" i="3"/>
  <c r="AD366" i="3"/>
  <c r="AK366" i="3"/>
  <c r="AL366" i="3"/>
  <c r="AC358" i="3"/>
  <c r="AD358" i="3"/>
  <c r="AK358" i="3"/>
  <c r="AL358" i="3"/>
  <c r="AC346" i="3"/>
  <c r="AD346" i="3"/>
  <c r="AK346" i="3"/>
  <c r="AL346" i="3"/>
  <c r="AC322" i="3"/>
  <c r="AD322" i="3"/>
  <c r="AK322" i="3"/>
  <c r="AL322" i="3"/>
  <c r="AC310" i="3"/>
  <c r="AD310" i="3"/>
  <c r="AK310" i="3"/>
  <c r="AL310" i="3"/>
  <c r="AC302" i="3"/>
  <c r="AD302" i="3"/>
  <c r="AK302" i="3"/>
  <c r="AL302" i="3"/>
  <c r="AC266" i="3"/>
  <c r="AD266" i="3"/>
  <c r="AK266" i="3"/>
  <c r="AL266" i="3"/>
  <c r="AE244" i="3"/>
  <c r="AF244" i="3"/>
  <c r="AG244" i="3" s="1"/>
  <c r="AE236" i="3"/>
  <c r="AF236" i="3" s="1"/>
  <c r="AG236" i="3" s="1"/>
  <c r="AC222" i="3"/>
  <c r="AD222" i="3"/>
  <c r="AK222" i="3"/>
  <c r="AL222" i="3"/>
  <c r="AC214" i="3"/>
  <c r="AD214" i="3"/>
  <c r="AK214" i="3"/>
  <c r="AL214" i="3"/>
  <c r="AC206" i="3"/>
  <c r="AD206" i="3"/>
  <c r="AK206" i="3"/>
  <c r="AL206" i="3"/>
  <c r="AC198" i="3"/>
  <c r="AD198" i="3"/>
  <c r="AK198" i="3"/>
  <c r="AL198" i="3"/>
  <c r="AC190" i="3"/>
  <c r="AD190" i="3"/>
  <c r="AK190" i="3"/>
  <c r="AL190" i="3"/>
  <c r="AC182" i="3"/>
  <c r="AD182" i="3"/>
  <c r="AK182" i="3"/>
  <c r="AL182" i="3"/>
  <c r="AB168" i="3"/>
  <c r="AC168" i="3"/>
  <c r="AD168" i="3" s="1"/>
  <c r="AE168" i="3"/>
  <c r="AF168" i="3" s="1"/>
  <c r="AG168" i="3" s="1"/>
  <c r="AC166" i="3"/>
  <c r="AD166" i="3"/>
  <c r="AK166" i="3"/>
  <c r="AL166" i="3"/>
  <c r="AB148" i="3"/>
  <c r="AC148" i="3"/>
  <c r="AD148" i="3" s="1"/>
  <c r="AE148" i="3"/>
  <c r="AF148" i="3" s="1"/>
  <c r="AG148" i="3" s="1"/>
  <c r="AC146" i="3"/>
  <c r="AD146" i="3"/>
  <c r="AK146" i="3"/>
  <c r="AL146" i="3"/>
  <c r="AC43" i="3"/>
  <c r="AD43" i="3"/>
  <c r="AK43" i="3"/>
  <c r="AL43" i="3"/>
  <c r="AE716" i="3"/>
  <c r="AF716" i="3"/>
  <c r="AG716" i="3" s="1"/>
  <c r="AE704" i="3"/>
  <c r="AF704" i="3" s="1"/>
  <c r="AG704" i="3" s="1"/>
  <c r="AE668" i="3"/>
  <c r="AF668" i="3"/>
  <c r="AG668" i="3" s="1"/>
  <c r="AE660" i="3"/>
  <c r="AF660" i="3" s="1"/>
  <c r="AG660" i="3" s="1"/>
  <c r="AE652" i="3"/>
  <c r="AF652" i="3"/>
  <c r="AG652" i="3" s="1"/>
  <c r="AE644" i="3"/>
  <c r="AF644" i="3" s="1"/>
  <c r="AG644" i="3" s="1"/>
  <c r="AE632" i="3"/>
  <c r="AF632" i="3"/>
  <c r="AG632" i="3" s="1"/>
  <c r="AE628" i="3"/>
  <c r="AF628" i="3" s="1"/>
  <c r="AG628" i="3" s="1"/>
  <c r="AE624" i="3"/>
  <c r="AF624" i="3"/>
  <c r="AG624" i="3" s="1"/>
  <c r="AE620" i="3"/>
  <c r="AF620" i="3" s="1"/>
  <c r="AG620" i="3" s="1"/>
  <c r="AE616" i="3"/>
  <c r="AF616" i="3"/>
  <c r="AG616" i="3" s="1"/>
  <c r="AE584" i="3"/>
  <c r="AF584" i="3" s="1"/>
  <c r="AG584" i="3" s="1"/>
  <c r="AE552" i="3"/>
  <c r="AF552" i="3"/>
  <c r="AG552" i="3" s="1"/>
  <c r="AE536" i="3"/>
  <c r="AF536" i="3" s="1"/>
  <c r="AG536" i="3" s="1"/>
  <c r="AE488" i="3"/>
  <c r="AF488" i="3"/>
  <c r="AG488" i="3" s="1"/>
  <c r="AE453" i="3"/>
  <c r="AF453" i="3" s="1"/>
  <c r="AG453" i="3" s="1"/>
  <c r="AE441" i="3"/>
  <c r="AF441" i="3"/>
  <c r="AG441" i="3" s="1"/>
  <c r="AE421" i="3"/>
  <c r="AF421" i="3" s="1"/>
  <c r="AG421" i="3" s="1"/>
  <c r="AE369" i="3"/>
  <c r="AF369" i="3"/>
  <c r="AG369" i="3" s="1"/>
  <c r="AC362" i="3"/>
  <c r="AD362" i="3" s="1"/>
  <c r="AK362" i="3"/>
  <c r="AL362" i="3" s="1"/>
  <c r="AC194" i="3"/>
  <c r="AD194" i="3" s="1"/>
  <c r="AK194" i="3"/>
  <c r="AL194" i="3" s="1"/>
  <c r="AC186" i="3"/>
  <c r="AD186" i="3" s="1"/>
  <c r="AK186" i="3"/>
  <c r="AL186" i="3" s="1"/>
  <c r="AB112" i="3"/>
  <c r="AC112" i="3" s="1"/>
  <c r="AD112" i="3" s="1"/>
  <c r="AE112" i="3"/>
  <c r="AF112" i="3"/>
  <c r="AG112" i="3" s="1"/>
  <c r="AC110" i="3"/>
  <c r="AD110" i="3" s="1"/>
  <c r="AK110" i="3"/>
  <c r="AL110" i="3" s="1"/>
  <c r="T723" i="3"/>
  <c r="T9" i="3" s="1"/>
  <c r="I723" i="3"/>
  <c r="I9" i="3" s="1"/>
  <c r="AF697" i="3"/>
  <c r="AG697" i="3" s="1"/>
  <c r="AF669" i="3"/>
  <c r="AG669" i="3" s="1"/>
  <c r="AF657" i="3"/>
  <c r="AG657" i="3" s="1"/>
  <c r="AF653" i="3"/>
  <c r="AG653" i="3" s="1"/>
  <c r="AF649" i="3"/>
  <c r="AG649" i="3" s="1"/>
  <c r="AF645" i="3"/>
  <c r="AG645" i="3" s="1"/>
  <c r="AF641" i="3"/>
  <c r="AG641" i="3" s="1"/>
  <c r="AF637" i="3"/>
  <c r="AG637" i="3" s="1"/>
  <c r="AF633" i="3"/>
  <c r="AG633" i="3" s="1"/>
  <c r="AF629" i="3"/>
  <c r="AG629" i="3" s="1"/>
  <c r="AF625" i="3"/>
  <c r="AG625" i="3" s="1"/>
  <c r="AF621" i="3"/>
  <c r="AG621" i="3" s="1"/>
  <c r="AF617" i="3"/>
  <c r="AG617" i="3" s="1"/>
  <c r="AF613" i="3"/>
  <c r="AG613" i="3" s="1"/>
  <c r="AF609" i="3"/>
  <c r="AG609" i="3" s="1"/>
  <c r="AF605" i="3"/>
  <c r="AG605" i="3" s="1"/>
  <c r="AF601" i="3"/>
  <c r="AG601" i="3" s="1"/>
  <c r="AF597" i="3"/>
  <c r="AG597" i="3" s="1"/>
  <c r="AF593" i="3"/>
  <c r="AG593" i="3" s="1"/>
  <c r="AF589" i="3"/>
  <c r="AG589" i="3" s="1"/>
  <c r="AF581" i="3"/>
  <c r="AG581" i="3" s="1"/>
  <c r="AF577" i="3"/>
  <c r="AG577" i="3" s="1"/>
  <c r="AF573" i="3"/>
  <c r="AG573" i="3" s="1"/>
  <c r="AF569" i="3"/>
  <c r="AG569" i="3" s="1"/>
  <c r="AF561" i="3"/>
  <c r="AG561" i="3" s="1"/>
  <c r="AF557" i="3"/>
  <c r="AG557" i="3" s="1"/>
  <c r="AF553" i="3"/>
  <c r="AG553" i="3" s="1"/>
  <c r="AF549" i="3"/>
  <c r="AG549" i="3" s="1"/>
  <c r="AF545" i="3"/>
  <c r="AG545" i="3" s="1"/>
  <c r="AF541" i="3"/>
  <c r="AG541" i="3" s="1"/>
  <c r="AF485" i="3"/>
  <c r="AG485" i="3" s="1"/>
  <c r="AF473" i="3"/>
  <c r="AG473" i="3" s="1"/>
  <c r="AF469" i="3"/>
  <c r="AG469" i="3" s="1"/>
  <c r="AF465" i="3"/>
  <c r="AG465" i="3" s="1"/>
  <c r="AF458" i="3"/>
  <c r="AG458" i="3" s="1"/>
  <c r="AF450" i="3"/>
  <c r="AG450" i="3" s="1"/>
  <c r="AF418" i="3"/>
  <c r="AG418" i="3" s="1"/>
  <c r="AF414" i="3"/>
  <c r="AG414" i="3" s="1"/>
  <c r="AF410" i="3"/>
  <c r="AG410" i="3" s="1"/>
  <c r="AF406" i="3"/>
  <c r="AG406" i="3" s="1"/>
  <c r="AF402" i="3"/>
  <c r="AG402" i="3" s="1"/>
  <c r="AF398" i="3"/>
  <c r="AG398" i="3" s="1"/>
  <c r="AF394" i="3"/>
  <c r="AG394" i="3" s="1"/>
  <c r="AF390" i="3"/>
  <c r="AG390" i="3" s="1"/>
  <c r="AF386" i="3"/>
  <c r="AG386" i="3" s="1"/>
  <c r="AF382" i="3"/>
  <c r="AG382" i="3" s="1"/>
  <c r="AF378" i="3"/>
  <c r="AG378" i="3" s="1"/>
  <c r="AF374" i="3"/>
  <c r="AG374" i="3" s="1"/>
  <c r="AF370" i="3"/>
  <c r="AG370" i="3" s="1"/>
  <c r="AE360" i="3"/>
  <c r="AF360" i="3" s="1"/>
  <c r="AG360" i="3" s="1"/>
  <c r="AE348" i="3"/>
  <c r="AF348" i="3"/>
  <c r="AG348" i="3" s="1"/>
  <c r="AC342" i="3"/>
  <c r="AD342" i="3" s="1"/>
  <c r="AK342" i="3"/>
  <c r="AL342" i="3" s="1"/>
  <c r="AC330" i="3"/>
  <c r="AD330" i="3" s="1"/>
  <c r="AK330" i="3"/>
  <c r="AL330" i="3" s="1"/>
  <c r="AE324" i="3"/>
  <c r="AF324" i="3" s="1"/>
  <c r="AG324" i="3" s="1"/>
  <c r="AC318" i="3"/>
  <c r="AD318" i="3"/>
  <c r="AK318" i="3"/>
  <c r="AL318" i="3"/>
  <c r="AE312" i="3"/>
  <c r="AF312" i="3"/>
  <c r="AG312" i="3" s="1"/>
  <c r="AE304" i="3"/>
  <c r="AF304" i="3" s="1"/>
  <c r="AG304" i="3" s="1"/>
  <c r="AC298" i="3"/>
  <c r="AD298" i="3"/>
  <c r="AK298" i="3"/>
  <c r="AL298" i="3"/>
  <c r="AC290" i="3"/>
  <c r="AD290" i="3"/>
  <c r="AK290" i="3"/>
  <c r="AL290" i="3"/>
  <c r="AC282" i="3"/>
  <c r="AD282" i="3"/>
  <c r="AK282" i="3"/>
  <c r="AL282" i="3"/>
  <c r="AC274" i="3"/>
  <c r="AD274" i="3"/>
  <c r="AK274" i="3"/>
  <c r="AL274" i="3"/>
  <c r="AE268" i="3"/>
  <c r="AF268" i="3"/>
  <c r="AG268" i="3" s="1"/>
  <c r="AC262" i="3"/>
  <c r="AD262" i="3" s="1"/>
  <c r="AK262" i="3"/>
  <c r="AL262" i="3" s="1"/>
  <c r="AC254" i="3"/>
  <c r="AD254" i="3" s="1"/>
  <c r="AK254" i="3"/>
  <c r="AL254" i="3" s="1"/>
  <c r="AC246" i="3"/>
  <c r="AD246" i="3" s="1"/>
  <c r="AK246" i="3"/>
  <c r="AL246" i="3" s="1"/>
  <c r="AC238" i="3"/>
  <c r="AD238" i="3" s="1"/>
  <c r="AK238" i="3"/>
  <c r="AL238" i="3" s="1"/>
  <c r="AC230" i="3"/>
  <c r="AD230" i="3" s="1"/>
  <c r="AK230" i="3"/>
  <c r="AL230" i="3" s="1"/>
  <c r="AE224" i="3"/>
  <c r="AF224" i="3" s="1"/>
  <c r="AG224" i="3" s="1"/>
  <c r="AE216" i="3"/>
  <c r="AF216" i="3"/>
  <c r="AG216" i="3" s="1"/>
  <c r="AE208" i="3"/>
  <c r="AF208" i="3" s="1"/>
  <c r="AG208" i="3" s="1"/>
  <c r="AE200" i="3"/>
  <c r="AF200" i="3"/>
  <c r="AG200" i="3" s="1"/>
  <c r="AE192" i="3"/>
  <c r="AF192" i="3" s="1"/>
  <c r="AG192" i="3" s="1"/>
  <c r="AE184" i="3"/>
  <c r="AF184" i="3"/>
  <c r="AG184" i="3" s="1"/>
  <c r="AE176" i="3"/>
  <c r="AF176" i="3" s="1"/>
  <c r="AG176" i="3" s="1"/>
  <c r="AB52" i="3"/>
  <c r="AC52" i="3"/>
  <c r="AD52" i="3" s="1"/>
  <c r="AE52" i="3"/>
  <c r="AF52" i="3" s="1"/>
  <c r="AG52" i="3" s="1"/>
  <c r="AC50" i="3"/>
  <c r="AD50" i="3"/>
  <c r="AK50" i="3"/>
  <c r="AL50" i="3"/>
  <c r="AC134" i="3"/>
  <c r="AD134" i="3"/>
  <c r="AK134" i="3"/>
  <c r="AL134" i="3"/>
  <c r="AC126" i="3"/>
  <c r="AD126" i="3"/>
  <c r="AK126" i="3"/>
  <c r="AL126" i="3"/>
  <c r="AC118" i="3"/>
  <c r="AD118" i="3"/>
  <c r="AK118" i="3"/>
  <c r="AL118" i="3"/>
  <c r="AC98" i="3"/>
  <c r="AD98" i="3"/>
  <c r="AK98" i="3"/>
  <c r="AL98" i="3"/>
  <c r="AC90" i="3"/>
  <c r="AD90" i="3"/>
  <c r="AK90" i="3"/>
  <c r="AL90" i="3"/>
  <c r="AC82" i="3"/>
  <c r="AD82" i="3"/>
  <c r="AK82" i="3"/>
  <c r="AL82" i="3"/>
  <c r="AC74" i="3"/>
  <c r="AD74" i="3"/>
  <c r="AK74" i="3"/>
  <c r="AL74" i="3"/>
  <c r="AC66" i="3"/>
  <c r="AD66" i="3"/>
  <c r="AK66" i="3"/>
  <c r="AL66" i="3"/>
  <c r="AC27" i="3"/>
  <c r="AD27" i="3"/>
  <c r="AK27" i="3"/>
  <c r="AL27" i="3"/>
  <c r="AC15" i="3"/>
  <c r="AD15" i="3"/>
  <c r="AK15" i="3"/>
  <c r="AL15" i="3"/>
  <c r="I10" i="9"/>
  <c r="N45" i="4"/>
  <c r="AF366" i="3"/>
  <c r="AG366" i="3"/>
  <c r="AF362" i="3"/>
  <c r="AG362" i="3"/>
  <c r="AF354" i="3"/>
  <c r="AG354" i="3"/>
  <c r="AF350" i="3"/>
  <c r="AG350" i="3"/>
  <c r="AF346" i="3"/>
  <c r="AG346" i="3"/>
  <c r="AF342" i="3"/>
  <c r="AG342" i="3"/>
  <c r="AF338" i="3"/>
  <c r="AG338" i="3"/>
  <c r="AF334" i="3"/>
  <c r="AG334" i="3"/>
  <c r="AF330" i="3"/>
  <c r="AG330" i="3"/>
  <c r="AF326" i="3"/>
  <c r="AG326" i="3"/>
  <c r="AF314" i="3"/>
  <c r="AG314" i="3"/>
  <c r="AF310" i="3"/>
  <c r="AG310" i="3"/>
  <c r="AF306" i="3"/>
  <c r="AG306" i="3"/>
  <c r="AF302" i="3"/>
  <c r="AG302" i="3"/>
  <c r="AF298" i="3"/>
  <c r="AG298" i="3"/>
  <c r="AF294" i="3"/>
  <c r="AG294" i="3"/>
  <c r="AF290" i="3"/>
  <c r="AG290" i="3"/>
  <c r="AF286" i="3"/>
  <c r="AG286" i="3"/>
  <c r="AF282" i="3"/>
  <c r="AG282" i="3"/>
  <c r="AF278" i="3"/>
  <c r="AG278" i="3"/>
  <c r="AF274" i="3"/>
  <c r="AG274" i="3"/>
  <c r="AF270" i="3"/>
  <c r="AG270" i="3"/>
  <c r="AF266" i="3"/>
  <c r="AG266" i="3"/>
  <c r="AF262" i="3"/>
  <c r="AG262" i="3"/>
  <c r="AF258" i="3"/>
  <c r="AG258" i="3"/>
  <c r="AF254" i="3"/>
  <c r="AG254" i="3"/>
  <c r="AF250" i="3"/>
  <c r="AG250" i="3"/>
  <c r="AF246" i="3"/>
  <c r="AG246" i="3"/>
  <c r="AF242" i="3"/>
  <c r="AG242" i="3"/>
  <c r="AF238" i="3"/>
  <c r="AG238" i="3"/>
  <c r="AF234" i="3"/>
  <c r="AG234" i="3"/>
  <c r="AF230" i="3"/>
  <c r="AG230" i="3"/>
  <c r="AF226" i="3"/>
  <c r="AG226" i="3"/>
  <c r="AF222" i="3"/>
  <c r="AG222" i="3"/>
  <c r="AF218" i="3"/>
  <c r="AG218" i="3"/>
  <c r="AF214" i="3"/>
  <c r="AG214" i="3"/>
  <c r="AF210" i="3"/>
  <c r="AG210" i="3"/>
  <c r="AF206" i="3"/>
  <c r="AG206" i="3"/>
  <c r="AF202" i="3"/>
  <c r="AG202" i="3"/>
  <c r="AF198" i="3"/>
  <c r="AG198" i="3"/>
  <c r="AF194" i="3"/>
  <c r="AG194" i="3"/>
  <c r="AF190" i="3"/>
  <c r="AG190" i="3"/>
  <c r="AF186" i="3"/>
  <c r="AG186" i="3"/>
  <c r="AF178" i="3"/>
  <c r="AG178" i="3"/>
  <c r="AC170" i="3"/>
  <c r="AD170" i="3"/>
  <c r="AK170" i="3"/>
  <c r="AL170" i="3"/>
  <c r="AC162" i="3"/>
  <c r="AD162" i="3"/>
  <c r="AK162" i="3"/>
  <c r="AL162" i="3"/>
  <c r="AC150" i="3"/>
  <c r="AD150" i="3"/>
  <c r="AK150" i="3"/>
  <c r="AL150" i="3"/>
  <c r="AC142" i="3"/>
  <c r="AD142" i="3"/>
  <c r="AK142" i="3"/>
  <c r="AL142" i="3"/>
  <c r="AE136" i="3"/>
  <c r="AF136" i="3"/>
  <c r="AG136" i="3" s="1"/>
  <c r="AE128" i="3"/>
  <c r="AF128" i="3" s="1"/>
  <c r="AG128" i="3" s="1"/>
  <c r="AE120" i="3"/>
  <c r="AF120" i="3"/>
  <c r="AG120" i="3" s="1"/>
  <c r="AC114" i="3"/>
  <c r="AD114" i="3" s="1"/>
  <c r="AK114" i="3"/>
  <c r="AL114" i="3" s="1"/>
  <c r="AC106" i="3"/>
  <c r="AD106" i="3" s="1"/>
  <c r="AK106" i="3"/>
  <c r="AL106" i="3" s="1"/>
  <c r="AE100" i="3"/>
  <c r="AF100" i="3" s="1"/>
  <c r="AG100" i="3" s="1"/>
  <c r="AE92" i="3"/>
  <c r="AF92" i="3"/>
  <c r="AG92" i="3" s="1"/>
  <c r="AE84" i="3"/>
  <c r="AF84" i="3" s="1"/>
  <c r="AG84" i="3" s="1"/>
  <c r="AE76" i="3"/>
  <c r="AF76" i="3"/>
  <c r="AG76" i="3" s="1"/>
  <c r="AE68" i="3"/>
  <c r="AF68" i="3" s="1"/>
  <c r="AG68" i="3" s="1"/>
  <c r="AC54" i="3"/>
  <c r="AD54" i="3"/>
  <c r="AK54" i="3"/>
  <c r="AL54" i="3"/>
  <c r="AC46" i="3"/>
  <c r="AD46" i="3"/>
  <c r="AK46" i="3"/>
  <c r="AL46" i="3"/>
  <c r="AC39" i="3"/>
  <c r="AD39" i="3"/>
  <c r="AK39" i="3"/>
  <c r="AL39" i="3"/>
  <c r="AE29" i="3"/>
  <c r="AF29" i="3"/>
  <c r="AG29" i="3" s="1"/>
  <c r="AC23" i="3"/>
  <c r="AD23" i="3" s="1"/>
  <c r="AK23" i="3"/>
  <c r="AL23" i="3" s="1"/>
  <c r="AE17" i="3"/>
  <c r="AF17" i="3" s="1"/>
  <c r="AG17" i="3" s="1"/>
  <c r="AF365" i="3"/>
  <c r="AG365" i="3"/>
  <c r="AF361" i="3"/>
  <c r="AG361" i="3"/>
  <c r="AF357" i="3"/>
  <c r="AG357" i="3"/>
  <c r="AF353" i="3"/>
  <c r="AG353" i="3"/>
  <c r="AF349" i="3"/>
  <c r="AG349" i="3"/>
  <c r="AF345" i="3"/>
  <c r="AG345" i="3"/>
  <c r="AF341" i="3"/>
  <c r="AG341" i="3"/>
  <c r="AF337" i="3"/>
  <c r="AG337" i="3"/>
  <c r="AF333" i="3"/>
  <c r="AG333" i="3"/>
  <c r="AF329" i="3"/>
  <c r="AG329" i="3"/>
  <c r="AF325" i="3"/>
  <c r="AG325" i="3"/>
  <c r="AF321" i="3"/>
  <c r="AG321" i="3"/>
  <c r="AF317" i="3"/>
  <c r="AG317" i="3"/>
  <c r="AF313" i="3"/>
  <c r="AG313" i="3"/>
  <c r="AF309" i="3"/>
  <c r="AG309" i="3"/>
  <c r="AF305" i="3"/>
  <c r="AG305" i="3"/>
  <c r="AF301" i="3"/>
  <c r="AG301" i="3"/>
  <c r="AF297" i="3"/>
  <c r="AG297" i="3"/>
  <c r="AF293" i="3"/>
  <c r="AG293" i="3"/>
  <c r="AF289" i="3"/>
  <c r="AG289" i="3"/>
  <c r="AF285" i="3"/>
  <c r="AG285" i="3"/>
  <c r="AF281" i="3"/>
  <c r="AG281" i="3"/>
  <c r="AF277" i="3"/>
  <c r="AG277" i="3"/>
  <c r="AF273" i="3"/>
  <c r="AG273" i="3"/>
  <c r="AF269" i="3"/>
  <c r="AG269" i="3"/>
  <c r="AF265" i="3"/>
  <c r="AG265" i="3"/>
  <c r="AF261" i="3"/>
  <c r="AG261" i="3"/>
  <c r="AF257" i="3"/>
  <c r="AG257" i="3"/>
  <c r="AF253" i="3"/>
  <c r="AG253" i="3"/>
  <c r="AF249" i="3"/>
  <c r="AG249" i="3"/>
  <c r="AF245" i="3"/>
  <c r="AG245" i="3"/>
  <c r="AF241" i="3"/>
  <c r="AG241" i="3"/>
  <c r="AF237" i="3"/>
  <c r="AG237" i="3"/>
  <c r="AF233" i="3"/>
  <c r="AG233" i="3"/>
  <c r="AF229" i="3"/>
  <c r="AG229" i="3"/>
  <c r="AF225" i="3"/>
  <c r="AG225" i="3"/>
  <c r="AF221" i="3"/>
  <c r="AG221" i="3"/>
  <c r="AF217" i="3"/>
  <c r="AG217" i="3"/>
  <c r="AF213" i="3"/>
  <c r="AG213" i="3"/>
  <c r="AF209" i="3"/>
  <c r="AG209" i="3"/>
  <c r="AF205" i="3"/>
  <c r="AG205" i="3"/>
  <c r="AF201" i="3"/>
  <c r="AG201" i="3"/>
  <c r="AF197" i="3"/>
  <c r="AG197" i="3"/>
  <c r="AF193" i="3"/>
  <c r="AG193" i="3"/>
  <c r="AF189" i="3"/>
  <c r="AG189" i="3"/>
  <c r="AF185" i="3"/>
  <c r="AG185" i="3"/>
  <c r="AF181" i="3"/>
  <c r="AG181" i="3" s="1"/>
  <c r="AF177" i="3"/>
  <c r="AG177" i="3"/>
  <c r="AC174" i="3"/>
  <c r="AD174" i="3" s="1"/>
  <c r="AE164" i="3"/>
  <c r="AF164" i="3"/>
  <c r="AG164" i="3"/>
  <c r="AC158" i="3"/>
  <c r="AD158" i="3" s="1"/>
  <c r="AK158" i="3"/>
  <c r="AL158" i="3" s="1"/>
  <c r="AE152" i="3"/>
  <c r="AF152" i="3" s="1"/>
  <c r="AG152" i="3" s="1"/>
  <c r="AE144" i="3"/>
  <c r="AF144" i="3" s="1"/>
  <c r="AG144" i="3" s="1"/>
  <c r="AC138" i="3"/>
  <c r="AD138" i="3" s="1"/>
  <c r="AK138" i="3"/>
  <c r="AL138" i="3" s="1"/>
  <c r="AC130" i="3"/>
  <c r="AD130" i="3"/>
  <c r="AK130" i="3"/>
  <c r="AL130" i="3" s="1"/>
  <c r="AC122" i="3"/>
  <c r="AD122" i="3" s="1"/>
  <c r="AK122" i="3"/>
  <c r="AL122" i="3" s="1"/>
  <c r="AE116" i="3"/>
  <c r="AF116" i="3"/>
  <c r="AG116" i="3" s="1"/>
  <c r="AE108" i="3"/>
  <c r="AF108" i="3"/>
  <c r="AG108" i="3"/>
  <c r="AC102" i="3"/>
  <c r="AD102" i="3" s="1"/>
  <c r="AK102" i="3"/>
  <c r="AL102" i="3" s="1"/>
  <c r="AC94" i="3"/>
  <c r="AD94" i="3" s="1"/>
  <c r="AK94" i="3"/>
  <c r="AL94" i="3"/>
  <c r="AC86" i="3"/>
  <c r="AD86" i="3" s="1"/>
  <c r="AK86" i="3"/>
  <c r="AL86" i="3" s="1"/>
  <c r="AC78" i="3"/>
  <c r="AD78" i="3" s="1"/>
  <c r="AK78" i="3"/>
  <c r="AL78" i="3"/>
  <c r="AC70" i="3"/>
  <c r="AD70" i="3" s="1"/>
  <c r="AK70" i="3"/>
  <c r="AL70" i="3" s="1"/>
  <c r="AC62" i="3"/>
  <c r="AD62" i="3" s="1"/>
  <c r="AK62" i="3"/>
  <c r="AL62" i="3"/>
  <c r="AE56" i="3"/>
  <c r="AF56" i="3" s="1"/>
  <c r="AG56" i="3"/>
  <c r="AE48" i="3"/>
  <c r="AF48" i="3"/>
  <c r="AG48" i="3" s="1"/>
  <c r="AE41" i="3"/>
  <c r="AF41" i="3"/>
  <c r="AG41" i="3" s="1"/>
  <c r="AC35" i="3"/>
  <c r="AD35" i="3"/>
  <c r="AK35" i="3"/>
  <c r="AL35" i="3" s="1"/>
  <c r="AE25" i="3"/>
  <c r="AF25" i="3"/>
  <c r="AG25" i="3"/>
  <c r="AC19" i="3"/>
  <c r="AD19" i="3" s="1"/>
  <c r="AK19" i="3"/>
  <c r="AL19" i="3" s="1"/>
  <c r="F14" i="9"/>
  <c r="N64" i="4" s="1"/>
  <c r="AB10" i="3"/>
  <c r="AC10" i="3"/>
  <c r="AD10" i="3" s="1"/>
  <c r="AE10" i="3"/>
  <c r="AF10" i="3"/>
  <c r="AG10" i="3"/>
  <c r="AF170" i="3"/>
  <c r="AG170" i="3" s="1"/>
  <c r="AF162" i="3"/>
  <c r="AG162" i="3" s="1"/>
  <c r="AF158" i="3"/>
  <c r="AG158" i="3"/>
  <c r="AF154" i="3"/>
  <c r="AG154" i="3" s="1"/>
  <c r="AF150" i="3"/>
  <c r="AG150" i="3" s="1"/>
  <c r="AF146" i="3"/>
  <c r="AG146" i="3" s="1"/>
  <c r="AF142" i="3"/>
  <c r="AG142" i="3"/>
  <c r="AF138" i="3"/>
  <c r="AG138" i="3" s="1"/>
  <c r="AF134" i="3"/>
  <c r="AG134" i="3" s="1"/>
  <c r="AF130" i="3"/>
  <c r="AG130" i="3" s="1"/>
  <c r="AF118" i="3"/>
  <c r="AG118" i="3" s="1"/>
  <c r="AF114" i="3"/>
  <c r="AG114" i="3" s="1"/>
  <c r="AF110" i="3"/>
  <c r="AG110" i="3"/>
  <c r="AF106" i="3"/>
  <c r="AG106" i="3" s="1"/>
  <c r="AF102" i="3"/>
  <c r="AG102" i="3" s="1"/>
  <c r="AF98" i="3"/>
  <c r="AG98" i="3" s="1"/>
  <c r="AF94" i="3"/>
  <c r="AG94" i="3"/>
  <c r="AF90" i="3"/>
  <c r="AG90" i="3" s="1"/>
  <c r="AF86" i="3"/>
  <c r="AG86" i="3" s="1"/>
  <c r="AF82" i="3"/>
  <c r="AG82" i="3" s="1"/>
  <c r="AF78" i="3"/>
  <c r="AG78" i="3"/>
  <c r="AF70" i="3"/>
  <c r="AG70" i="3" s="1"/>
  <c r="AF66" i="3"/>
  <c r="AG66" i="3" s="1"/>
  <c r="AF62" i="3"/>
  <c r="AG62" i="3"/>
  <c r="AF58" i="3"/>
  <c r="AG58" i="3" s="1"/>
  <c r="AF54" i="3"/>
  <c r="AG54" i="3" s="1"/>
  <c r="AF50" i="3"/>
  <c r="AG50" i="3" s="1"/>
  <c r="AF46" i="3"/>
  <c r="AG46" i="3"/>
  <c r="AF43" i="3"/>
  <c r="AG43" i="3" s="1"/>
  <c r="AF39" i="3"/>
  <c r="AG39" i="3" s="1"/>
  <c r="AF35" i="3"/>
  <c r="AG35" i="3" s="1"/>
  <c r="AF31" i="3"/>
  <c r="AG31" i="3"/>
  <c r="AF27" i="3"/>
  <c r="AG27" i="3" s="1"/>
  <c r="AF23" i="3"/>
  <c r="AG23" i="3" s="1"/>
  <c r="AF19" i="3"/>
  <c r="AG19" i="3" s="1"/>
  <c r="AF173" i="3"/>
  <c r="AG173" i="3"/>
  <c r="AF169" i="3"/>
  <c r="AG169" i="3" s="1"/>
  <c r="AF165" i="3"/>
  <c r="AG165" i="3" s="1"/>
  <c r="AF161" i="3"/>
  <c r="AG161" i="3" s="1"/>
  <c r="AF157" i="3"/>
  <c r="AG157" i="3"/>
  <c r="AF153" i="3"/>
  <c r="AG153" i="3" s="1"/>
  <c r="AF149" i="3"/>
  <c r="AG149" i="3" s="1"/>
  <c r="AF145" i="3"/>
  <c r="AG145" i="3" s="1"/>
  <c r="AF141" i="3"/>
  <c r="AG141" i="3"/>
  <c r="AF137" i="3"/>
  <c r="AG137" i="3" s="1"/>
  <c r="AF133" i="3"/>
  <c r="AG133" i="3" s="1"/>
  <c r="AF129" i="3"/>
  <c r="AG129" i="3" s="1"/>
  <c r="AF125" i="3"/>
  <c r="AG125" i="3"/>
  <c r="AF121" i="3"/>
  <c r="AG121" i="3" s="1"/>
  <c r="AF117" i="3"/>
  <c r="AG117" i="3" s="1"/>
  <c r="AF105" i="3"/>
  <c r="AG105" i="3" s="1"/>
  <c r="AF93" i="3"/>
  <c r="AG93" i="3"/>
  <c r="AF89" i="3"/>
  <c r="AG89" i="3" s="1"/>
  <c r="AF85" i="3"/>
  <c r="AG85" i="3" s="1"/>
  <c r="AF81" i="3"/>
  <c r="AG81" i="3" s="1"/>
  <c r="AF77" i="3"/>
  <c r="AG77" i="3"/>
  <c r="AF73" i="3"/>
  <c r="AG73" i="3" s="1"/>
  <c r="AF69" i="3"/>
  <c r="AG69" i="3" s="1"/>
  <c r="AF65" i="3"/>
  <c r="AG65" i="3" s="1"/>
  <c r="AF61" i="3"/>
  <c r="AG61" i="3"/>
  <c r="AF49" i="3"/>
  <c r="AG49" i="3" s="1"/>
  <c r="AF45" i="3"/>
  <c r="AG45" i="3"/>
  <c r="AF42" i="3"/>
  <c r="AG42" i="3" s="1"/>
  <c r="AF38" i="3"/>
  <c r="AG38" i="3" s="1"/>
  <c r="AF34" i="3"/>
  <c r="AG34" i="3" s="1"/>
  <c r="AF30" i="3"/>
  <c r="AG30" i="3"/>
  <c r="AF26" i="3"/>
  <c r="AG26" i="3" s="1"/>
  <c r="AF22" i="3"/>
  <c r="AG22" i="3" s="1"/>
  <c r="AF18" i="3"/>
  <c r="AG18" i="3" s="1"/>
  <c r="AF14" i="3"/>
  <c r="AG14" i="3"/>
  <c r="X722" i="3"/>
  <c r="X8" i="3" s="1"/>
  <c r="N17" i="4"/>
  <c r="T17" i="4" s="1"/>
  <c r="AB11" i="3"/>
  <c r="AC11" i="3"/>
  <c r="AD11" i="3" s="1"/>
  <c r="F57" i="9"/>
  <c r="Q68" i="4"/>
  <c r="F39" i="9"/>
  <c r="P63" i="4" s="1"/>
  <c r="F19" i="9"/>
  <c r="N69" i="4" s="1"/>
  <c r="F12" i="9"/>
  <c r="N62" i="4" s="1"/>
  <c r="F54" i="9"/>
  <c r="Q65" i="4"/>
  <c r="F36" i="9"/>
  <c r="P60" i="4" s="1"/>
  <c r="F17" i="9"/>
  <c r="N67" i="4" s="1"/>
  <c r="F10" i="9"/>
  <c r="N60" i="4" s="1"/>
  <c r="F67" i="9"/>
  <c r="R65" i="4"/>
  <c r="F49" i="9"/>
  <c r="Q60" i="4"/>
  <c r="F29" i="9"/>
  <c r="O66" i="4"/>
  <c r="I15" i="9"/>
  <c r="Q43" i="4" s="1"/>
  <c r="Q46" i="4" s="1"/>
  <c r="F64" i="9"/>
  <c r="R62" i="4"/>
  <c r="F44" i="9"/>
  <c r="P68" i="4" s="1"/>
  <c r="F26" i="9"/>
  <c r="O63" i="4"/>
  <c r="I13" i="9"/>
  <c r="P43" i="4" s="1"/>
  <c r="AF11" i="3"/>
  <c r="AG11" i="3"/>
  <c r="R25" i="4"/>
  <c r="Q20" i="4"/>
  <c r="P23" i="4"/>
  <c r="O18" i="4"/>
  <c r="F69" i="9"/>
  <c r="R67" i="4" s="1"/>
  <c r="F66" i="9"/>
  <c r="R64" i="4"/>
  <c r="F61" i="9"/>
  <c r="R59" i="4" s="1"/>
  <c r="F56" i="9"/>
  <c r="Q67" i="4"/>
  <c r="Q22" i="4"/>
  <c r="F51" i="9"/>
  <c r="Q62" i="4"/>
  <c r="F48" i="9"/>
  <c r="Q59" i="4" s="1"/>
  <c r="Q71" i="4" s="1"/>
  <c r="F41" i="9"/>
  <c r="P65" i="4"/>
  <c r="F38" i="9"/>
  <c r="P62" i="4" s="1"/>
  <c r="P17" i="4"/>
  <c r="F31" i="9"/>
  <c r="O68" i="4"/>
  <c r="F28" i="9"/>
  <c r="O65" i="4" s="1"/>
  <c r="O20" i="4"/>
  <c r="F23" i="9"/>
  <c r="O60" i="4" s="1"/>
  <c r="I18" i="9"/>
  <c r="R45" i="4"/>
  <c r="N24" i="4"/>
  <c r="T24" i="4" s="1"/>
  <c r="F15" i="9"/>
  <c r="N65" i="4" s="1"/>
  <c r="F13" i="9"/>
  <c r="N63" i="4"/>
  <c r="T63" i="4" s="1"/>
  <c r="I11" i="9"/>
  <c r="O43" i="4" s="1"/>
  <c r="I9" i="9"/>
  <c r="C8" i="3"/>
  <c r="F71" i="9"/>
  <c r="R69" i="4" s="1"/>
  <c r="F68" i="9"/>
  <c r="R66" i="4"/>
  <c r="R21" i="4"/>
  <c r="F63" i="9"/>
  <c r="R61" i="4"/>
  <c r="F58" i="9"/>
  <c r="Q69" i="4" s="1"/>
  <c r="Q24" i="4"/>
  <c r="F53" i="9"/>
  <c r="Q64" i="4"/>
  <c r="F50" i="9"/>
  <c r="Q61" i="4" s="1"/>
  <c r="F43" i="9"/>
  <c r="P67" i="4"/>
  <c r="F40" i="9"/>
  <c r="P64" i="4" s="1"/>
  <c r="P19" i="4"/>
  <c r="F35" i="9"/>
  <c r="P59" i="4" s="1"/>
  <c r="F30" i="9"/>
  <c r="O67" i="4"/>
  <c r="F25" i="9"/>
  <c r="O62" i="4" s="1"/>
  <c r="F22" i="9"/>
  <c r="O59" i="4"/>
  <c r="F18" i="9"/>
  <c r="N68" i="4" s="1"/>
  <c r="I16" i="9"/>
  <c r="Q45" i="4"/>
  <c r="I14" i="9"/>
  <c r="P45" i="4" s="1"/>
  <c r="F11" i="9"/>
  <c r="N61" i="4"/>
  <c r="F9" i="9"/>
  <c r="N59" i="4" s="1"/>
  <c r="F70" i="9"/>
  <c r="R68" i="4" s="1"/>
  <c r="R23" i="4"/>
  <c r="F65" i="9"/>
  <c r="R63" i="4" s="1"/>
  <c r="F62" i="9"/>
  <c r="R60" i="4"/>
  <c r="Q26" i="4"/>
  <c r="T26" i="4" s="1"/>
  <c r="F55" i="9"/>
  <c r="Q66" i="4" s="1"/>
  <c r="F52" i="9"/>
  <c r="Q63" i="4"/>
  <c r="F45" i="9"/>
  <c r="P69" i="4" s="1"/>
  <c r="F42" i="9"/>
  <c r="P66" i="4"/>
  <c r="P21" i="4"/>
  <c r="F37" i="9"/>
  <c r="P61" i="4"/>
  <c r="F32" i="9"/>
  <c r="O69" i="4" s="1"/>
  <c r="F27" i="9"/>
  <c r="O64" i="4"/>
  <c r="F24" i="9"/>
  <c r="O61" i="4" s="1"/>
  <c r="T61" i="4" s="1"/>
  <c r="O16" i="4"/>
  <c r="I17" i="9"/>
  <c r="R43" i="4"/>
  <c r="R46" i="4" s="1"/>
  <c r="F16" i="9"/>
  <c r="N66" i="4" s="1"/>
  <c r="T66" i="4" s="1"/>
  <c r="I12" i="9"/>
  <c r="O45" i="4"/>
  <c r="T45" i="4" s="1"/>
  <c r="R26" i="4"/>
  <c r="R24" i="4"/>
  <c r="R22" i="4"/>
  <c r="Q25" i="4"/>
  <c r="T25" i="4" s="1"/>
  <c r="Q23" i="4"/>
  <c r="Q21" i="4"/>
  <c r="P24" i="4"/>
  <c r="P22" i="4"/>
  <c r="T22" i="4" s="1"/>
  <c r="P20" i="4"/>
  <c r="P18" i="4"/>
  <c r="P16" i="4"/>
  <c r="O21" i="4"/>
  <c r="O19" i="4"/>
  <c r="O17" i="4"/>
  <c r="N26" i="4"/>
  <c r="N18" i="4"/>
  <c r="O9" i="3"/>
  <c r="N9" i="3"/>
  <c r="T27" i="4"/>
  <c r="T28" i="4"/>
  <c r="X723" i="3"/>
  <c r="X9" i="3"/>
  <c r="U8" i="3"/>
  <c r="AH722" i="3"/>
  <c r="AH8" i="3"/>
  <c r="T21" i="4"/>
  <c r="T18" i="4"/>
  <c r="T20" i="4"/>
  <c r="T23" i="4"/>
  <c r="T19" i="4"/>
  <c r="Q30" i="4"/>
  <c r="N43" i="4"/>
  <c r="I72" i="9"/>
  <c r="R30" i="4"/>
  <c r="N16" i="4"/>
  <c r="E72" i="9"/>
  <c r="O30" i="4"/>
  <c r="N46" i="4"/>
  <c r="T16" i="4"/>
  <c r="T68" i="4" l="1"/>
  <c r="O46" i="4"/>
  <c r="T46" i="4" s="1"/>
  <c r="T43" i="4"/>
  <c r="T47" i="4" s="1"/>
  <c r="P46" i="4"/>
  <c r="T64" i="4"/>
  <c r="T59" i="4"/>
  <c r="N71" i="4"/>
  <c r="T72" i="4" s="1"/>
  <c r="P71" i="4"/>
  <c r="R71" i="4"/>
  <c r="T30" i="4"/>
  <c r="T67" i="4"/>
  <c r="T62" i="4"/>
  <c r="T65" i="4"/>
  <c r="O71" i="4"/>
  <c r="T60" i="4"/>
  <c r="T69" i="4"/>
  <c r="N30" i="4"/>
  <c r="T31" i="4" s="1"/>
  <c r="AC713" i="3"/>
  <c r="AD713" i="3" s="1"/>
  <c r="AC693" i="3"/>
  <c r="AD693" i="3" s="1"/>
  <c r="AF675" i="3"/>
  <c r="AG675" i="3" s="1"/>
  <c r="F72" i="9"/>
  <c r="P30" i="4"/>
  <c r="T8" i="3"/>
  <c r="AF720" i="3"/>
  <c r="AG720" i="3" s="1"/>
  <c r="AF719" i="3"/>
  <c r="AG719" i="3" s="1"/>
  <c r="AK715" i="3"/>
  <c r="AL715" i="3" s="1"/>
  <c r="AE713" i="3"/>
  <c r="AF713" i="3" s="1"/>
  <c r="AG713" i="3" s="1"/>
  <c r="AK712" i="3"/>
  <c r="AL712" i="3" s="1"/>
  <c r="AK711" i="3"/>
  <c r="AL711" i="3" s="1"/>
  <c r="AE709" i="3"/>
  <c r="AF709" i="3" s="1"/>
  <c r="AG709" i="3" s="1"/>
  <c r="AF705" i="3"/>
  <c r="AG705" i="3" s="1"/>
  <c r="AE703" i="3"/>
  <c r="AF703" i="3" s="1"/>
  <c r="AG703" i="3" s="1"/>
  <c r="AK701" i="3"/>
  <c r="AL701" i="3" s="1"/>
  <c r="AE699" i="3"/>
  <c r="AF699" i="3" s="1"/>
  <c r="AG699" i="3" s="1"/>
  <c r="AK697" i="3"/>
  <c r="AL697" i="3" s="1"/>
  <c r="AK696" i="3"/>
  <c r="AL696" i="3" s="1"/>
  <c r="AK695" i="3"/>
  <c r="AL695" i="3" s="1"/>
  <c r="AE693" i="3"/>
  <c r="AF693" i="3" s="1"/>
  <c r="AG693" i="3" s="1"/>
  <c r="AK692" i="3"/>
  <c r="AL692" i="3" s="1"/>
  <c r="AK691" i="3"/>
  <c r="AL691" i="3" s="1"/>
  <c r="AE689" i="3"/>
  <c r="AF689" i="3" s="1"/>
  <c r="AG689" i="3" s="1"/>
  <c r="AF685" i="3"/>
  <c r="AG685" i="3" s="1"/>
  <c r="AF681" i="3"/>
  <c r="AG681" i="3" s="1"/>
  <c r="AE679" i="3"/>
  <c r="AF679" i="3" s="1"/>
  <c r="AG679" i="3" s="1"/>
  <c r="AK677" i="3"/>
  <c r="AL677" i="3" s="1"/>
  <c r="AE675" i="3"/>
  <c r="AC675" i="3"/>
  <c r="AD675" i="3" s="1"/>
  <c r="AK673" i="3"/>
  <c r="AL673" i="3" s="1"/>
  <c r="AE671" i="3"/>
  <c r="AF671" i="3" s="1"/>
  <c r="AG671" i="3" s="1"/>
  <c r="AK669" i="3"/>
  <c r="AL669" i="3" s="1"/>
  <c r="AF665" i="3"/>
  <c r="AG665" i="3" s="1"/>
  <c r="AF643" i="3"/>
  <c r="AG643" i="3" s="1"/>
  <c r="AC633" i="3"/>
  <c r="AD633" i="3" s="1"/>
  <c r="AK633" i="3"/>
  <c r="AL633" i="3" s="1"/>
  <c r="AF631" i="3"/>
  <c r="AG631" i="3" s="1"/>
  <c r="AC628" i="3"/>
  <c r="AD628" i="3" s="1"/>
  <c r="AB623" i="3"/>
  <c r="AC623" i="3" s="1"/>
  <c r="AD623" i="3" s="1"/>
  <c r="AE623" i="3"/>
  <c r="AF623" i="3" s="1"/>
  <c r="AG623" i="3" s="1"/>
  <c r="AE622" i="3"/>
  <c r="AF622" i="3" s="1"/>
  <c r="AG622" i="3" s="1"/>
  <c r="AF607" i="3"/>
  <c r="AG607" i="3" s="1"/>
  <c r="AC593" i="3"/>
  <c r="AD593" i="3" s="1"/>
  <c r="AK593" i="3"/>
  <c r="AL593" i="3" s="1"/>
  <c r="AK591" i="3"/>
  <c r="AL591" i="3" s="1"/>
  <c r="AC591" i="3"/>
  <c r="AD591" i="3" s="1"/>
  <c r="AF591" i="3"/>
  <c r="AG591" i="3" s="1"/>
  <c r="AE583" i="3"/>
  <c r="AF583" i="3" s="1"/>
  <c r="AG583" i="3" s="1"/>
  <c r="AB576" i="3"/>
  <c r="AC576" i="3" s="1"/>
  <c r="AD576" i="3" s="1"/>
  <c r="AE576" i="3"/>
  <c r="AE565" i="3"/>
  <c r="AF565" i="3" s="1"/>
  <c r="AG565" i="3" s="1"/>
  <c r="AE563" i="3"/>
  <c r="AB563" i="3"/>
  <c r="AC563" i="3" s="1"/>
  <c r="AD563" i="3" s="1"/>
  <c r="F46" i="9"/>
  <c r="F59" i="9"/>
  <c r="AC719" i="3"/>
  <c r="AD719" i="3" s="1"/>
  <c r="AC705" i="3"/>
  <c r="AD705" i="3" s="1"/>
  <c r="AC685" i="3"/>
  <c r="AD685" i="3" s="1"/>
  <c r="AC681" i="3"/>
  <c r="AD681" i="3" s="1"/>
  <c r="AK659" i="3"/>
  <c r="AL659" i="3" s="1"/>
  <c r="AC659" i="3"/>
  <c r="AD659" i="3" s="1"/>
  <c r="AF659" i="3"/>
  <c r="AG659" i="3" s="1"/>
  <c r="AC637" i="3"/>
  <c r="AD637" i="3" s="1"/>
  <c r="AK637" i="3"/>
  <c r="AL637" i="3" s="1"/>
  <c r="AK619" i="3"/>
  <c r="AL619" i="3" s="1"/>
  <c r="AC619" i="3"/>
  <c r="AD619" i="3" s="1"/>
  <c r="AF619" i="3"/>
  <c r="AG619" i="3" s="1"/>
  <c r="AC597" i="3"/>
  <c r="AD597" i="3" s="1"/>
  <c r="AK597" i="3"/>
  <c r="AL597" i="3" s="1"/>
  <c r="AC589" i="3"/>
  <c r="AD589" i="3" s="1"/>
  <c r="AK589" i="3"/>
  <c r="AL589" i="3" s="1"/>
  <c r="AK585" i="3"/>
  <c r="AL585" i="3" s="1"/>
  <c r="AC585" i="3"/>
  <c r="AD585" i="3" s="1"/>
  <c r="AF585" i="3"/>
  <c r="AG585" i="3" s="1"/>
  <c r="AB572" i="3"/>
  <c r="AC572" i="3" s="1"/>
  <c r="AD572" i="3" s="1"/>
  <c r="AE572" i="3"/>
  <c r="AF572" i="3" s="1"/>
  <c r="AG572" i="3" s="1"/>
  <c r="AB643" i="3"/>
  <c r="AC643" i="3" s="1"/>
  <c r="AD643" i="3" s="1"/>
  <c r="AE643" i="3"/>
  <c r="AK635" i="3"/>
  <c r="AL635" i="3" s="1"/>
  <c r="AC635" i="3"/>
  <c r="AD635" i="3" s="1"/>
  <c r="AF635" i="3"/>
  <c r="AG635" i="3" s="1"/>
  <c r="AB607" i="3"/>
  <c r="AC607" i="3" s="1"/>
  <c r="AD607" i="3" s="1"/>
  <c r="AE607" i="3"/>
  <c r="AB603" i="3"/>
  <c r="AC603" i="3" s="1"/>
  <c r="AD603" i="3" s="1"/>
  <c r="AE603" i="3"/>
  <c r="AF603" i="3" s="1"/>
  <c r="AG603" i="3" s="1"/>
  <c r="AK595" i="3"/>
  <c r="AL595" i="3" s="1"/>
  <c r="AC595" i="3"/>
  <c r="AD595" i="3" s="1"/>
  <c r="AF595" i="3"/>
  <c r="AG595" i="3" s="1"/>
  <c r="AK587" i="3"/>
  <c r="AL587" i="3" s="1"/>
  <c r="AF587" i="3"/>
  <c r="AG587" i="3" s="1"/>
  <c r="AF576" i="3"/>
  <c r="AG576" i="3" s="1"/>
  <c r="AK559" i="3"/>
  <c r="AL559" i="3" s="1"/>
  <c r="AC559" i="3"/>
  <c r="AD559" i="3" s="1"/>
  <c r="AF559" i="3"/>
  <c r="AG559" i="3" s="1"/>
  <c r="AE667" i="3"/>
  <c r="AF667" i="3" s="1"/>
  <c r="AG667" i="3" s="1"/>
  <c r="AE662" i="3"/>
  <c r="AF662" i="3" s="1"/>
  <c r="AG662" i="3" s="1"/>
  <c r="AC657" i="3"/>
  <c r="AD657" i="3" s="1"/>
  <c r="AK657" i="3"/>
  <c r="AL657" i="3" s="1"/>
  <c r="AF655" i="3"/>
  <c r="AG655" i="3" s="1"/>
  <c r="AK648" i="3"/>
  <c r="AL648" i="3" s="1"/>
  <c r="AC648" i="3"/>
  <c r="AD648" i="3" s="1"/>
  <c r="AF648" i="3"/>
  <c r="AG648" i="3" s="1"/>
  <c r="AK639" i="3"/>
  <c r="AL639" i="3" s="1"/>
  <c r="AC639" i="3"/>
  <c r="AD639" i="3" s="1"/>
  <c r="AF639" i="3"/>
  <c r="AG639" i="3" s="1"/>
  <c r="AC617" i="3"/>
  <c r="AD617" i="3" s="1"/>
  <c r="AK617" i="3"/>
  <c r="AL617" i="3" s="1"/>
  <c r="AF615" i="3"/>
  <c r="AG615" i="3" s="1"/>
  <c r="AF604" i="3"/>
  <c r="AG604" i="3" s="1"/>
  <c r="AK599" i="3"/>
  <c r="AL599" i="3" s="1"/>
  <c r="AC599" i="3"/>
  <c r="AD599" i="3" s="1"/>
  <c r="AF599" i="3"/>
  <c r="AG599" i="3" s="1"/>
  <c r="AE582" i="3"/>
  <c r="AF582" i="3" s="1"/>
  <c r="AG582" i="3" s="1"/>
  <c r="AC557" i="3"/>
  <c r="AD557" i="3" s="1"/>
  <c r="AK557" i="3"/>
  <c r="AL557" i="3" s="1"/>
  <c r="AC556" i="3"/>
  <c r="AD556" i="3" s="1"/>
  <c r="AK533" i="3"/>
  <c r="AL533" i="3" s="1"/>
  <c r="AC533" i="3"/>
  <c r="AD533" i="3" s="1"/>
  <c r="AF533" i="3"/>
  <c r="AG533" i="3" s="1"/>
  <c r="AC532" i="3"/>
  <c r="AD532" i="3" s="1"/>
  <c r="AK531" i="3"/>
  <c r="AL531" i="3" s="1"/>
  <c r="AC531" i="3"/>
  <c r="AD531" i="3" s="1"/>
  <c r="AF531" i="3"/>
  <c r="AG531" i="3" s="1"/>
  <c r="AK513" i="3"/>
  <c r="AL513" i="3" s="1"/>
  <c r="AC513" i="3"/>
  <c r="AD513" i="3" s="1"/>
  <c r="AF513" i="3"/>
  <c r="AG513" i="3" s="1"/>
  <c r="AB489" i="3"/>
  <c r="AE489" i="3"/>
  <c r="AK479" i="3"/>
  <c r="AL479" i="3" s="1"/>
  <c r="AF479" i="3"/>
  <c r="AG479" i="3" s="1"/>
  <c r="AE454" i="3"/>
  <c r="AF454" i="3" s="1"/>
  <c r="AG454" i="3" s="1"/>
  <c r="AB407" i="3"/>
  <c r="AC407" i="3" s="1"/>
  <c r="AD407" i="3" s="1"/>
  <c r="AE407" i="3"/>
  <c r="AF407" i="3" s="1"/>
  <c r="AG407" i="3" s="1"/>
  <c r="AF389" i="3"/>
  <c r="AG389" i="3" s="1"/>
  <c r="AK389" i="3"/>
  <c r="AL389" i="3" s="1"/>
  <c r="AF355" i="3"/>
  <c r="AG355" i="3" s="1"/>
  <c r="AK355" i="3"/>
  <c r="AL355" i="3" s="1"/>
  <c r="AC355" i="3"/>
  <c r="AD355" i="3" s="1"/>
  <c r="AK651" i="3"/>
  <c r="AL651" i="3" s="1"/>
  <c r="AK647" i="3"/>
  <c r="AL647" i="3" s="1"/>
  <c r="AK636" i="3"/>
  <c r="AL636" i="3" s="1"/>
  <c r="AK627" i="3"/>
  <c r="AL627" i="3" s="1"/>
  <c r="AK611" i="3"/>
  <c r="AL611" i="3" s="1"/>
  <c r="AK596" i="3"/>
  <c r="AL596" i="3" s="1"/>
  <c r="AK592" i="3"/>
  <c r="AL592" i="3" s="1"/>
  <c r="AK588" i="3"/>
  <c r="AL588" i="3" s="1"/>
  <c r="AF567" i="3"/>
  <c r="AG567" i="3" s="1"/>
  <c r="AC561" i="3"/>
  <c r="AD561" i="3" s="1"/>
  <c r="AK561" i="3"/>
  <c r="AL561" i="3" s="1"/>
  <c r="AC549" i="3"/>
  <c r="AD549" i="3" s="1"/>
  <c r="AK549" i="3"/>
  <c r="AL549" i="3" s="1"/>
  <c r="AE546" i="3"/>
  <c r="AF546" i="3" s="1"/>
  <c r="AG546" i="3" s="1"/>
  <c r="AE542" i="3"/>
  <c r="AF542" i="3" s="1"/>
  <c r="AG542" i="3" s="1"/>
  <c r="AE538" i="3"/>
  <c r="AF538" i="3" s="1"/>
  <c r="AG538" i="3" s="1"/>
  <c r="AB521" i="3"/>
  <c r="AE521" i="3"/>
  <c r="AK517" i="3"/>
  <c r="AL517" i="3" s="1"/>
  <c r="AC517" i="3"/>
  <c r="AD517" i="3" s="1"/>
  <c r="AF517" i="3"/>
  <c r="AG517" i="3" s="1"/>
  <c r="AK511" i="3"/>
  <c r="AL511" i="3" s="1"/>
  <c r="AF511" i="3"/>
  <c r="AG511" i="3" s="1"/>
  <c r="AB501" i="3"/>
  <c r="AE501" i="3"/>
  <c r="AB493" i="3"/>
  <c r="AE493" i="3"/>
  <c r="AF493" i="3" s="1"/>
  <c r="AG493" i="3" s="1"/>
  <c r="AK487" i="3"/>
  <c r="AL487" i="3" s="1"/>
  <c r="AF487" i="3"/>
  <c r="AG487" i="3" s="1"/>
  <c r="AK472" i="3"/>
  <c r="AL472" i="3" s="1"/>
  <c r="AC472" i="3"/>
  <c r="AD472" i="3" s="1"/>
  <c r="AF472" i="3"/>
  <c r="AG472" i="3" s="1"/>
  <c r="AK464" i="3"/>
  <c r="AL464" i="3" s="1"/>
  <c r="AC464" i="3"/>
  <c r="AD464" i="3" s="1"/>
  <c r="AF464" i="3"/>
  <c r="AG464" i="3" s="1"/>
  <c r="AC454" i="3"/>
  <c r="AD454" i="3" s="1"/>
  <c r="AK452" i="3"/>
  <c r="AL452" i="3" s="1"/>
  <c r="AC452" i="3"/>
  <c r="AD452" i="3" s="1"/>
  <c r="AF452" i="3"/>
  <c r="AG452" i="3" s="1"/>
  <c r="AK446" i="3"/>
  <c r="AL446" i="3" s="1"/>
  <c r="AC446" i="3"/>
  <c r="AD446" i="3" s="1"/>
  <c r="AF446" i="3"/>
  <c r="AG446" i="3" s="1"/>
  <c r="AF438" i="3"/>
  <c r="AG438" i="3" s="1"/>
  <c r="AK438" i="3"/>
  <c r="AL438" i="3" s="1"/>
  <c r="AC438" i="3"/>
  <c r="AD438" i="3" s="1"/>
  <c r="AB543" i="3"/>
  <c r="AC543" i="3" s="1"/>
  <c r="AD543" i="3" s="1"/>
  <c r="AE543" i="3"/>
  <c r="AF543" i="3" s="1"/>
  <c r="AG543" i="3" s="1"/>
  <c r="AB539" i="3"/>
  <c r="AE539" i="3"/>
  <c r="AF539" i="3" s="1"/>
  <c r="AG539" i="3" s="1"/>
  <c r="AB537" i="3"/>
  <c r="AC537" i="3" s="1"/>
  <c r="AD537" i="3" s="1"/>
  <c r="AE537" i="3"/>
  <c r="AF537" i="3" s="1"/>
  <c r="AG537" i="3" s="1"/>
  <c r="AK515" i="3"/>
  <c r="AL515" i="3" s="1"/>
  <c r="AF515" i="3"/>
  <c r="AG515" i="3" s="1"/>
  <c r="AB505" i="3"/>
  <c r="AC505" i="3" s="1"/>
  <c r="AD505" i="3" s="1"/>
  <c r="AE505" i="3"/>
  <c r="AF505" i="3" s="1"/>
  <c r="AG505" i="3" s="1"/>
  <c r="AE504" i="3"/>
  <c r="AF504" i="3" s="1"/>
  <c r="AG504" i="3" s="1"/>
  <c r="AB497" i="3"/>
  <c r="AE497" i="3"/>
  <c r="AF497" i="3" s="1"/>
  <c r="AG497" i="3" s="1"/>
  <c r="AF489" i="3"/>
  <c r="AG489" i="3" s="1"/>
  <c r="AK477" i="3"/>
  <c r="AL477" i="3" s="1"/>
  <c r="AC477" i="3"/>
  <c r="AD477" i="3" s="1"/>
  <c r="AF477" i="3"/>
  <c r="AG477" i="3" s="1"/>
  <c r="AK444" i="3"/>
  <c r="AL444" i="3" s="1"/>
  <c r="AF444" i="3"/>
  <c r="AG444" i="3" s="1"/>
  <c r="AF432" i="3"/>
  <c r="AG432" i="3" s="1"/>
  <c r="AK432" i="3"/>
  <c r="AL432" i="3" s="1"/>
  <c r="AB411" i="3"/>
  <c r="AC411" i="3" s="1"/>
  <c r="AD411" i="3" s="1"/>
  <c r="AE411" i="3"/>
  <c r="AF411" i="3" s="1"/>
  <c r="AG411" i="3" s="1"/>
  <c r="AK649" i="3"/>
  <c r="AL649" i="3" s="1"/>
  <c r="AK645" i="3"/>
  <c r="AL645" i="3" s="1"/>
  <c r="AK625" i="3"/>
  <c r="AL625" i="3" s="1"/>
  <c r="AK609" i="3"/>
  <c r="AL609" i="3" s="1"/>
  <c r="AB567" i="3"/>
  <c r="AC567" i="3" s="1"/>
  <c r="AD567" i="3" s="1"/>
  <c r="AC565" i="3"/>
  <c r="AD565" i="3" s="1"/>
  <c r="AK565" i="3"/>
  <c r="AL565" i="3" s="1"/>
  <c r="AF563" i="3"/>
  <c r="AG563" i="3" s="1"/>
  <c r="AF555" i="3"/>
  <c r="AG555" i="3" s="1"/>
  <c r="AK535" i="3"/>
  <c r="AL535" i="3" s="1"/>
  <c r="AF535" i="3"/>
  <c r="AG535" i="3" s="1"/>
  <c r="AC529" i="3"/>
  <c r="AD529" i="3" s="1"/>
  <c r="AK528" i="3"/>
  <c r="AL528" i="3" s="1"/>
  <c r="AC528" i="3"/>
  <c r="AD528" i="3" s="1"/>
  <c r="AF528" i="3"/>
  <c r="AG528" i="3" s="1"/>
  <c r="AF521" i="3"/>
  <c r="AG521" i="3" s="1"/>
  <c r="AK519" i="3"/>
  <c r="AL519" i="3" s="1"/>
  <c r="AF519" i="3"/>
  <c r="AG519" i="3" s="1"/>
  <c r="AK509" i="3"/>
  <c r="AL509" i="3" s="1"/>
  <c r="AC509" i="3"/>
  <c r="AD509" i="3" s="1"/>
  <c r="AF509" i="3"/>
  <c r="AG509" i="3" s="1"/>
  <c r="AF501" i="3"/>
  <c r="AG501" i="3" s="1"/>
  <c r="AK484" i="3"/>
  <c r="AL484" i="3" s="1"/>
  <c r="AC484" i="3"/>
  <c r="AD484" i="3" s="1"/>
  <c r="AF484" i="3"/>
  <c r="AG484" i="3" s="1"/>
  <c r="AK481" i="3"/>
  <c r="AL481" i="3" s="1"/>
  <c r="AC481" i="3"/>
  <c r="AD481" i="3" s="1"/>
  <c r="AF481" i="3"/>
  <c r="AG481" i="3" s="1"/>
  <c r="AK475" i="3"/>
  <c r="AL475" i="3" s="1"/>
  <c r="AF475" i="3"/>
  <c r="AG475" i="3" s="1"/>
  <c r="AK468" i="3"/>
  <c r="AL468" i="3" s="1"/>
  <c r="AC468" i="3"/>
  <c r="AD468" i="3" s="1"/>
  <c r="AF468" i="3"/>
  <c r="AG468" i="3" s="1"/>
  <c r="AK460" i="3"/>
  <c r="AL460" i="3" s="1"/>
  <c r="AC460" i="3"/>
  <c r="AD460" i="3" s="1"/>
  <c r="AF460" i="3"/>
  <c r="AG460" i="3" s="1"/>
  <c r="AB456" i="3"/>
  <c r="AE456" i="3"/>
  <c r="AF456" i="3" s="1"/>
  <c r="AG456" i="3" s="1"/>
  <c r="AC450" i="3"/>
  <c r="AD450" i="3" s="1"/>
  <c r="AK450" i="3"/>
  <c r="AL450" i="3" s="1"/>
  <c r="AB442" i="3"/>
  <c r="AC442" i="3" s="1"/>
  <c r="AD442" i="3" s="1"/>
  <c r="AE442" i="3"/>
  <c r="AF442" i="3" s="1"/>
  <c r="AG442" i="3" s="1"/>
  <c r="AK555" i="3"/>
  <c r="AL555" i="3" s="1"/>
  <c r="AK545" i="3"/>
  <c r="AL545" i="3" s="1"/>
  <c r="AK541" i="3"/>
  <c r="AL541" i="3" s="1"/>
  <c r="AC539" i="3"/>
  <c r="AD539" i="3" s="1"/>
  <c r="AK537" i="3"/>
  <c r="AL537" i="3" s="1"/>
  <c r="AB532" i="3"/>
  <c r="AB529" i="3"/>
  <c r="AB525" i="3"/>
  <c r="AC525" i="3" s="1"/>
  <c r="AD525" i="3" s="1"/>
  <c r="AC521" i="3"/>
  <c r="AD521" i="3" s="1"/>
  <c r="AB516" i="3"/>
  <c r="AC516" i="3" s="1"/>
  <c r="AD516" i="3" s="1"/>
  <c r="AB512" i="3"/>
  <c r="AC512" i="3" s="1"/>
  <c r="AD512" i="3" s="1"/>
  <c r="AC501" i="3"/>
  <c r="AD501" i="3" s="1"/>
  <c r="AC497" i="3"/>
  <c r="AD497" i="3" s="1"/>
  <c r="AC493" i="3"/>
  <c r="AD493" i="3" s="1"/>
  <c r="AC489" i="3"/>
  <c r="AD489" i="3" s="1"/>
  <c r="AB485" i="3"/>
  <c r="AC485" i="3" s="1"/>
  <c r="AD485" i="3" s="1"/>
  <c r="AB483" i="3"/>
  <c r="AC483" i="3" s="1"/>
  <c r="AD483" i="3" s="1"/>
  <c r="AB480" i="3"/>
  <c r="AC480" i="3" s="1"/>
  <c r="AD480" i="3" s="1"/>
  <c r="AB476" i="3"/>
  <c r="AC476" i="3" s="1"/>
  <c r="AD476" i="3" s="1"/>
  <c r="AB473" i="3"/>
  <c r="AC473" i="3" s="1"/>
  <c r="AD473" i="3" s="1"/>
  <c r="AB471" i="3"/>
  <c r="AC471" i="3" s="1"/>
  <c r="AD471" i="3" s="1"/>
  <c r="AB467" i="3"/>
  <c r="AC467" i="3" s="1"/>
  <c r="AD467" i="3" s="1"/>
  <c r="AB461" i="3"/>
  <c r="AC461" i="3" s="1"/>
  <c r="AD461" i="3" s="1"/>
  <c r="AB459" i="3"/>
  <c r="AC459" i="3" s="1"/>
  <c r="AD459" i="3" s="1"/>
  <c r="AB458" i="3"/>
  <c r="AC458" i="3" s="1"/>
  <c r="AD458" i="3" s="1"/>
  <c r="AC456" i="3"/>
  <c r="AD456" i="3" s="1"/>
  <c r="AK454" i="3"/>
  <c r="AL454" i="3" s="1"/>
  <c r="AB448" i="3"/>
  <c r="AC448" i="3" s="1"/>
  <c r="AD448" i="3" s="1"/>
  <c r="AB445" i="3"/>
  <c r="AC445" i="3" s="1"/>
  <c r="AD445" i="3" s="1"/>
  <c r="AF440" i="3"/>
  <c r="AG440" i="3" s="1"/>
  <c r="AK440" i="3"/>
  <c r="AL440" i="3" s="1"/>
  <c r="AF430" i="3"/>
  <c r="AG430" i="3" s="1"/>
  <c r="AK430" i="3"/>
  <c r="AL430" i="3" s="1"/>
  <c r="AC430" i="3"/>
  <c r="AD430" i="3" s="1"/>
  <c r="AF425" i="3"/>
  <c r="AG425" i="3" s="1"/>
  <c r="AK425" i="3"/>
  <c r="AL425" i="3" s="1"/>
  <c r="AC425" i="3"/>
  <c r="AD425" i="3" s="1"/>
  <c r="AE419" i="3"/>
  <c r="AF419" i="3" s="1"/>
  <c r="AG419" i="3" s="1"/>
  <c r="AE415" i="3"/>
  <c r="AF415" i="3" s="1"/>
  <c r="AG415" i="3" s="1"/>
  <c r="AF413" i="3"/>
  <c r="AG413" i="3" s="1"/>
  <c r="AC410" i="3"/>
  <c r="AD410" i="3" s="1"/>
  <c r="AF409" i="3"/>
  <c r="AG409" i="3" s="1"/>
  <c r="AF400" i="3"/>
  <c r="AG400" i="3" s="1"/>
  <c r="AF381" i="3"/>
  <c r="AG381" i="3" s="1"/>
  <c r="AK381" i="3"/>
  <c r="AL381" i="3" s="1"/>
  <c r="AC364" i="3"/>
  <c r="AD364" i="3" s="1"/>
  <c r="AC363" i="3"/>
  <c r="AD363" i="3" s="1"/>
  <c r="AE358" i="3"/>
  <c r="AF358" i="3" s="1"/>
  <c r="AG358" i="3" s="1"/>
  <c r="AC353" i="3"/>
  <c r="AD353" i="3" s="1"/>
  <c r="AK353" i="3"/>
  <c r="AL353" i="3" s="1"/>
  <c r="AE322" i="3"/>
  <c r="AF322" i="3" s="1"/>
  <c r="AG322" i="3" s="1"/>
  <c r="AF434" i="3"/>
  <c r="AG434" i="3" s="1"/>
  <c r="AK434" i="3"/>
  <c r="AL434" i="3" s="1"/>
  <c r="AC434" i="3"/>
  <c r="AD434" i="3" s="1"/>
  <c r="AE420" i="3"/>
  <c r="AF420" i="3" s="1"/>
  <c r="AG420" i="3" s="1"/>
  <c r="AB420" i="3"/>
  <c r="AC420" i="3" s="1"/>
  <c r="AD420" i="3" s="1"/>
  <c r="AE416" i="3"/>
  <c r="AB416" i="3"/>
  <c r="AC394" i="3"/>
  <c r="AD394" i="3" s="1"/>
  <c r="AK394" i="3"/>
  <c r="AL394" i="3" s="1"/>
  <c r="AF388" i="3"/>
  <c r="AG388" i="3" s="1"/>
  <c r="AK388" i="3"/>
  <c r="AL388" i="3" s="1"/>
  <c r="AC388" i="3"/>
  <c r="AD388" i="3" s="1"/>
  <c r="AC378" i="3"/>
  <c r="AD378" i="3" s="1"/>
  <c r="AK378" i="3"/>
  <c r="AL378" i="3" s="1"/>
  <c r="AF373" i="3"/>
  <c r="AG373" i="3" s="1"/>
  <c r="AK373" i="3"/>
  <c r="AL373" i="3" s="1"/>
  <c r="AF372" i="3"/>
  <c r="AG372" i="3" s="1"/>
  <c r="AK372" i="3"/>
  <c r="AL372" i="3" s="1"/>
  <c r="AC372" i="3"/>
  <c r="AD372" i="3" s="1"/>
  <c r="AC368" i="3"/>
  <c r="AD368" i="3" s="1"/>
  <c r="AE359" i="3"/>
  <c r="AB359" i="3"/>
  <c r="AF351" i="3"/>
  <c r="AG351" i="3" s="1"/>
  <c r="AK351" i="3"/>
  <c r="AL351" i="3" s="1"/>
  <c r="AE344" i="3"/>
  <c r="AF344" i="3" s="1"/>
  <c r="AG344" i="3" s="1"/>
  <c r="AB344" i="3"/>
  <c r="AC344" i="3" s="1"/>
  <c r="AD344" i="3" s="1"/>
  <c r="AF332" i="3"/>
  <c r="AG332" i="3" s="1"/>
  <c r="AK332" i="3"/>
  <c r="AL332" i="3" s="1"/>
  <c r="AC332" i="3"/>
  <c r="AD332" i="3" s="1"/>
  <c r="AE323" i="3"/>
  <c r="AF323" i="3" s="1"/>
  <c r="AG323" i="3" s="1"/>
  <c r="AB323" i="3"/>
  <c r="AC323" i="3" s="1"/>
  <c r="AD323" i="3" s="1"/>
  <c r="AF436" i="3"/>
  <c r="AG436" i="3" s="1"/>
  <c r="AK436" i="3"/>
  <c r="AL436" i="3" s="1"/>
  <c r="AC418" i="3"/>
  <c r="AD418" i="3" s="1"/>
  <c r="AC416" i="3"/>
  <c r="AD416" i="3" s="1"/>
  <c r="AC414" i="3"/>
  <c r="AD414" i="3" s="1"/>
  <c r="AE412" i="3"/>
  <c r="AB412" i="3"/>
  <c r="AC412" i="3" s="1"/>
  <c r="AD412" i="3" s="1"/>
  <c r="AE408" i="3"/>
  <c r="AF408" i="3" s="1"/>
  <c r="AG408" i="3" s="1"/>
  <c r="AB408" i="3"/>
  <c r="AC408" i="3" s="1"/>
  <c r="AD408" i="3" s="1"/>
  <c r="AF396" i="3"/>
  <c r="AG396" i="3" s="1"/>
  <c r="AK396" i="3"/>
  <c r="AL396" i="3" s="1"/>
  <c r="AC396" i="3"/>
  <c r="AD396" i="3" s="1"/>
  <c r="AC386" i="3"/>
  <c r="AD386" i="3" s="1"/>
  <c r="AK386" i="3"/>
  <c r="AL386" i="3" s="1"/>
  <c r="AF380" i="3"/>
  <c r="AG380" i="3" s="1"/>
  <c r="AK380" i="3"/>
  <c r="AL380" i="3" s="1"/>
  <c r="AC380" i="3"/>
  <c r="AD380" i="3" s="1"/>
  <c r="AC370" i="3"/>
  <c r="AD370" i="3" s="1"/>
  <c r="AK370" i="3"/>
  <c r="AL370" i="3" s="1"/>
  <c r="AE368" i="3"/>
  <c r="AF368" i="3" s="1"/>
  <c r="AG368" i="3" s="1"/>
  <c r="AB368" i="3"/>
  <c r="AC359" i="3"/>
  <c r="AD359" i="3" s="1"/>
  <c r="AC357" i="3"/>
  <c r="AD357" i="3" s="1"/>
  <c r="AF336" i="3"/>
  <c r="AG336" i="3" s="1"/>
  <c r="AK336" i="3"/>
  <c r="AL336" i="3" s="1"/>
  <c r="AC336" i="3"/>
  <c r="AD336" i="3" s="1"/>
  <c r="AF328" i="3"/>
  <c r="AG328" i="3" s="1"/>
  <c r="AK328" i="3"/>
  <c r="AL328" i="3" s="1"/>
  <c r="AC328" i="3"/>
  <c r="AD328" i="3" s="1"/>
  <c r="AC321" i="3"/>
  <c r="AD321" i="3" s="1"/>
  <c r="AK437" i="3"/>
  <c r="AL437" i="3" s="1"/>
  <c r="AK433" i="3"/>
  <c r="AL433" i="3" s="1"/>
  <c r="AK429" i="3"/>
  <c r="AL429" i="3" s="1"/>
  <c r="AK426" i="3"/>
  <c r="AL426" i="3" s="1"/>
  <c r="AK404" i="3"/>
  <c r="AL404" i="3" s="1"/>
  <c r="AK392" i="3"/>
  <c r="AL392" i="3" s="1"/>
  <c r="AK384" i="3"/>
  <c r="AL384" i="3" s="1"/>
  <c r="AK376" i="3"/>
  <c r="AL376" i="3" s="1"/>
  <c r="AK352" i="3"/>
  <c r="AL352" i="3" s="1"/>
  <c r="AF343" i="3"/>
  <c r="AG343" i="3" s="1"/>
  <c r="AF320" i="3"/>
  <c r="AG320" i="3" s="1"/>
  <c r="AF272" i="3"/>
  <c r="AG272" i="3" s="1"/>
  <c r="AC228" i="3"/>
  <c r="AD228" i="3" s="1"/>
  <c r="AF416" i="3"/>
  <c r="AG416" i="3" s="1"/>
  <c r="AF412" i="3"/>
  <c r="AG412" i="3" s="1"/>
  <c r="AK402" i="3"/>
  <c r="AL402" i="3" s="1"/>
  <c r="AK390" i="3"/>
  <c r="AL390" i="3" s="1"/>
  <c r="AK382" i="3"/>
  <c r="AL382" i="3" s="1"/>
  <c r="AK374" i="3"/>
  <c r="AL374" i="3" s="1"/>
  <c r="AE363" i="3"/>
  <c r="AF363" i="3" s="1"/>
  <c r="AG363" i="3" s="1"/>
  <c r="AK361" i="3"/>
  <c r="AL361" i="3" s="1"/>
  <c r="AF359" i="3"/>
  <c r="AG359" i="3" s="1"/>
  <c r="AC219" i="3"/>
  <c r="AD219" i="3" s="1"/>
  <c r="AK418" i="3"/>
  <c r="AL418" i="3" s="1"/>
  <c r="AK414" i="3"/>
  <c r="AL414" i="3" s="1"/>
  <c r="AK357" i="3"/>
  <c r="AL357" i="3" s="1"/>
  <c r="AK321" i="3"/>
  <c r="AL321" i="3" s="1"/>
  <c r="AE318" i="3"/>
  <c r="AF318" i="3" s="1"/>
  <c r="AG318" i="3" s="1"/>
  <c r="AF215" i="3"/>
  <c r="AG215" i="3" s="1"/>
  <c r="AC201" i="3"/>
  <c r="AD201" i="3" s="1"/>
  <c r="AC315" i="3"/>
  <c r="AD315" i="3" s="1"/>
  <c r="AK313" i="3"/>
  <c r="AL313" i="3" s="1"/>
  <c r="AK307" i="3"/>
  <c r="AL307" i="3" s="1"/>
  <c r="AC264" i="3"/>
  <c r="AD264" i="3" s="1"/>
  <c r="AK263" i="3"/>
  <c r="AL263" i="3" s="1"/>
  <c r="AC260" i="3"/>
  <c r="AD260" i="3" s="1"/>
  <c r="AK259" i="3"/>
  <c r="AL259" i="3" s="1"/>
  <c r="AC256" i="3"/>
  <c r="AD256" i="3" s="1"/>
  <c r="AK255" i="3"/>
  <c r="AL255" i="3" s="1"/>
  <c r="AC252" i="3"/>
  <c r="AD252" i="3" s="1"/>
  <c r="AK251" i="3"/>
  <c r="AL251" i="3" s="1"/>
  <c r="AC248" i="3"/>
  <c r="AD248" i="3" s="1"/>
  <c r="AK247" i="3"/>
  <c r="AL247" i="3" s="1"/>
  <c r="AB243" i="3"/>
  <c r="AC243" i="3" s="1"/>
  <c r="AD243" i="3" s="1"/>
  <c r="AB239" i="3"/>
  <c r="AC239" i="3" s="1"/>
  <c r="AD239" i="3" s="1"/>
  <c r="AC235" i="3"/>
  <c r="AD235" i="3" s="1"/>
  <c r="AK233" i="3"/>
  <c r="AL233" i="3" s="1"/>
  <c r="AK232" i="3"/>
  <c r="AL232" i="3" s="1"/>
  <c r="AC231" i="3"/>
  <c r="AD231" i="3" s="1"/>
  <c r="AK229" i="3"/>
  <c r="AL229" i="3" s="1"/>
  <c r="AF227" i="3"/>
  <c r="AG227" i="3" s="1"/>
  <c r="AB219" i="3"/>
  <c r="AC215" i="3"/>
  <c r="AD215" i="3" s="1"/>
  <c r="AK213" i="3"/>
  <c r="AL213" i="3" s="1"/>
  <c r="AF211" i="3"/>
  <c r="AG211" i="3" s="1"/>
  <c r="AB203" i="3"/>
  <c r="AC203" i="3" s="1"/>
  <c r="AD203" i="3" s="1"/>
  <c r="AF179" i="3"/>
  <c r="AG179" i="3" s="1"/>
  <c r="AK179" i="3"/>
  <c r="AL179" i="3" s="1"/>
  <c r="AC179" i="3"/>
  <c r="AD179" i="3" s="1"/>
  <c r="AF163" i="3"/>
  <c r="AG163" i="3" s="1"/>
  <c r="AK163" i="3"/>
  <c r="AL163" i="3" s="1"/>
  <c r="AC163" i="3"/>
  <c r="AD163" i="3" s="1"/>
  <c r="AF159" i="3"/>
  <c r="AG159" i="3" s="1"/>
  <c r="AK159" i="3"/>
  <c r="AL159" i="3" s="1"/>
  <c r="AC153" i="3"/>
  <c r="AD153" i="3" s="1"/>
  <c r="AK153" i="3"/>
  <c r="AL153" i="3" s="1"/>
  <c r="AE311" i="3"/>
  <c r="AF311" i="3" s="1"/>
  <c r="AG311" i="3" s="1"/>
  <c r="AF307" i="3"/>
  <c r="AG307" i="3" s="1"/>
  <c r="AE300" i="3"/>
  <c r="AF300" i="3" s="1"/>
  <c r="AG300" i="3" s="1"/>
  <c r="AE296" i="3"/>
  <c r="AF296" i="3" s="1"/>
  <c r="AG296" i="3" s="1"/>
  <c r="AE292" i="3"/>
  <c r="AF292" i="3" s="1"/>
  <c r="AG292" i="3" s="1"/>
  <c r="AE288" i="3"/>
  <c r="AF288" i="3" s="1"/>
  <c r="AG288" i="3" s="1"/>
  <c r="AE284" i="3"/>
  <c r="AF284" i="3" s="1"/>
  <c r="AG284" i="3" s="1"/>
  <c r="AE280" i="3"/>
  <c r="AF280" i="3" s="1"/>
  <c r="AG280" i="3" s="1"/>
  <c r="AE276" i="3"/>
  <c r="AF276" i="3" s="1"/>
  <c r="AG276" i="3" s="1"/>
  <c r="AE272" i="3"/>
  <c r="AF263" i="3"/>
  <c r="AG263" i="3" s="1"/>
  <c r="AE199" i="3"/>
  <c r="AB199" i="3"/>
  <c r="AC199" i="3" s="1"/>
  <c r="AD199" i="3" s="1"/>
  <c r="AF195" i="3"/>
  <c r="AG195" i="3" s="1"/>
  <c r="AK195" i="3"/>
  <c r="AL195" i="3" s="1"/>
  <c r="AC195" i="3"/>
  <c r="AD195" i="3" s="1"/>
  <c r="AK305" i="3"/>
  <c r="AL305" i="3" s="1"/>
  <c r="AK265" i="3"/>
  <c r="AL265" i="3" s="1"/>
  <c r="AK261" i="3"/>
  <c r="AL261" i="3" s="1"/>
  <c r="AK260" i="3"/>
  <c r="AL260" i="3" s="1"/>
  <c r="AK257" i="3"/>
  <c r="AL257" i="3" s="1"/>
  <c r="AK256" i="3"/>
  <c r="AL256" i="3" s="1"/>
  <c r="AK253" i="3"/>
  <c r="AL253" i="3" s="1"/>
  <c r="AK252" i="3"/>
  <c r="AL252" i="3" s="1"/>
  <c r="AK249" i="3"/>
  <c r="AL249" i="3" s="1"/>
  <c r="AK248" i="3"/>
  <c r="AL248" i="3" s="1"/>
  <c r="AK245" i="3"/>
  <c r="AL245" i="3" s="1"/>
  <c r="AK235" i="3"/>
  <c r="AL235" i="3" s="1"/>
  <c r="AK231" i="3"/>
  <c r="AL231" i="3" s="1"/>
  <c r="AK215" i="3"/>
  <c r="AL215" i="3" s="1"/>
  <c r="AC177" i="3"/>
  <c r="AD177" i="3" s="1"/>
  <c r="AK177" i="3"/>
  <c r="AL177" i="3" s="1"/>
  <c r="AE166" i="3"/>
  <c r="AF166" i="3" s="1"/>
  <c r="AG166" i="3" s="1"/>
  <c r="AC161" i="3"/>
  <c r="AD161" i="3" s="1"/>
  <c r="AK161" i="3"/>
  <c r="AL161" i="3" s="1"/>
  <c r="AF155" i="3"/>
  <c r="AG155" i="3" s="1"/>
  <c r="AK155" i="3"/>
  <c r="AL155" i="3" s="1"/>
  <c r="AC155" i="3"/>
  <c r="AD155" i="3" s="1"/>
  <c r="AB109" i="3"/>
  <c r="AE109" i="3"/>
  <c r="AF109" i="3" s="1"/>
  <c r="AG109" i="3" s="1"/>
  <c r="AK105" i="3"/>
  <c r="AL105" i="3" s="1"/>
  <c r="AC105" i="3"/>
  <c r="AD105" i="3" s="1"/>
  <c r="AK217" i="3"/>
  <c r="AL217" i="3" s="1"/>
  <c r="AK201" i="3"/>
  <c r="AL201" i="3" s="1"/>
  <c r="AF199" i="3"/>
  <c r="AG199" i="3" s="1"/>
  <c r="AC193" i="3"/>
  <c r="AD193" i="3" s="1"/>
  <c r="AK193" i="3"/>
  <c r="AL193" i="3" s="1"/>
  <c r="AC188" i="3"/>
  <c r="AD188" i="3" s="1"/>
  <c r="AE183" i="3"/>
  <c r="AF183" i="3" s="1"/>
  <c r="AG183" i="3" s="1"/>
  <c r="AB183" i="3"/>
  <c r="AC183" i="3" s="1"/>
  <c r="AD183" i="3" s="1"/>
  <c r="AE182" i="3"/>
  <c r="AF182" i="3" s="1"/>
  <c r="AG182" i="3" s="1"/>
  <c r="AE172" i="3"/>
  <c r="AF172" i="3" s="1"/>
  <c r="AG172" i="3" s="1"/>
  <c r="AB172" i="3"/>
  <c r="AC172" i="3" s="1"/>
  <c r="AD172" i="3" s="1"/>
  <c r="AE167" i="3"/>
  <c r="AF167" i="3" s="1"/>
  <c r="AG167" i="3" s="1"/>
  <c r="AB167" i="3"/>
  <c r="AC167" i="3" s="1"/>
  <c r="AD167" i="3" s="1"/>
  <c r="AF147" i="3"/>
  <c r="AG147" i="3" s="1"/>
  <c r="AF139" i="3"/>
  <c r="AG139" i="3" s="1"/>
  <c r="AK139" i="3"/>
  <c r="AL139" i="3" s="1"/>
  <c r="AC139" i="3"/>
  <c r="AD139" i="3" s="1"/>
  <c r="AC119" i="3"/>
  <c r="AD119" i="3" s="1"/>
  <c r="AF119" i="3"/>
  <c r="AG119" i="3" s="1"/>
  <c r="AK119" i="3"/>
  <c r="AL119" i="3" s="1"/>
  <c r="AB97" i="3"/>
  <c r="AE97" i="3"/>
  <c r="AF97" i="3" s="1"/>
  <c r="AG97" i="3" s="1"/>
  <c r="AK57" i="3"/>
  <c r="AL57" i="3" s="1"/>
  <c r="AK187" i="3"/>
  <c r="AL187" i="3" s="1"/>
  <c r="AF175" i="3"/>
  <c r="AG175" i="3" s="1"/>
  <c r="AF171" i="3"/>
  <c r="AG171" i="3" s="1"/>
  <c r="AF151" i="3"/>
  <c r="AG151" i="3" s="1"/>
  <c r="AF143" i="3"/>
  <c r="AG143" i="3" s="1"/>
  <c r="AK143" i="3"/>
  <c r="AL143" i="3" s="1"/>
  <c r="AB127" i="3"/>
  <c r="AE127" i="3"/>
  <c r="AF127" i="3" s="1"/>
  <c r="AG127" i="3" s="1"/>
  <c r="AB123" i="3"/>
  <c r="AC123" i="3" s="1"/>
  <c r="AD123" i="3" s="1"/>
  <c r="AE123" i="3"/>
  <c r="AF123" i="3" s="1"/>
  <c r="AG123" i="3" s="1"/>
  <c r="AF91" i="3"/>
  <c r="AG91" i="3" s="1"/>
  <c r="AK91" i="3"/>
  <c r="AL91" i="3" s="1"/>
  <c r="AC91" i="3"/>
  <c r="AD91" i="3" s="1"/>
  <c r="AE80" i="3"/>
  <c r="AB80" i="3"/>
  <c r="AK185" i="3"/>
  <c r="AL185" i="3" s="1"/>
  <c r="AC143" i="3"/>
  <c r="AD143" i="3" s="1"/>
  <c r="AC132" i="3"/>
  <c r="AD132" i="3" s="1"/>
  <c r="AF132" i="3"/>
  <c r="AG132" i="3" s="1"/>
  <c r="AK132" i="3"/>
  <c r="AL132" i="3" s="1"/>
  <c r="AC127" i="3"/>
  <c r="AD127" i="3" s="1"/>
  <c r="AC125" i="3"/>
  <c r="AD125" i="3" s="1"/>
  <c r="AC121" i="3"/>
  <c r="AD121" i="3" s="1"/>
  <c r="AF115" i="3"/>
  <c r="AG115" i="3" s="1"/>
  <c r="AE95" i="3"/>
  <c r="AF95" i="3" s="1"/>
  <c r="AG95" i="3" s="1"/>
  <c r="AB95" i="3"/>
  <c r="AK61" i="3"/>
  <c r="AL61" i="3" s="1"/>
  <c r="AC61" i="3"/>
  <c r="AD61" i="3" s="1"/>
  <c r="AB53" i="3"/>
  <c r="AE53" i="3"/>
  <c r="AF53" i="3" s="1"/>
  <c r="AG53" i="3" s="1"/>
  <c r="AF51" i="3"/>
  <c r="AG51" i="3" s="1"/>
  <c r="AC51" i="3"/>
  <c r="AD51" i="3" s="1"/>
  <c r="AK51" i="3"/>
  <c r="AL51" i="3" s="1"/>
  <c r="AK165" i="3"/>
  <c r="AL165" i="3" s="1"/>
  <c r="AB147" i="3"/>
  <c r="AC147" i="3" s="1"/>
  <c r="AD147" i="3" s="1"/>
  <c r="AC145" i="3"/>
  <c r="AD145" i="3" s="1"/>
  <c r="AK145" i="3"/>
  <c r="AL145" i="3" s="1"/>
  <c r="AC144" i="3"/>
  <c r="AD144" i="3" s="1"/>
  <c r="AB140" i="3"/>
  <c r="AC140" i="3" s="1"/>
  <c r="AD140" i="3" s="1"/>
  <c r="AE140" i="3"/>
  <c r="AF140" i="3" s="1"/>
  <c r="AG140" i="3" s="1"/>
  <c r="AC136" i="3"/>
  <c r="AD136" i="3" s="1"/>
  <c r="AE126" i="3"/>
  <c r="AF126" i="3" s="1"/>
  <c r="AG126" i="3" s="1"/>
  <c r="AE122" i="3"/>
  <c r="AF122" i="3" s="1"/>
  <c r="AG122" i="3" s="1"/>
  <c r="AC117" i="3"/>
  <c r="AD117" i="3" s="1"/>
  <c r="AK117" i="3"/>
  <c r="AL117" i="3" s="1"/>
  <c r="AC116" i="3"/>
  <c r="AD116" i="3" s="1"/>
  <c r="AB71" i="3"/>
  <c r="AC71" i="3" s="1"/>
  <c r="AD71" i="3" s="1"/>
  <c r="AE71" i="3"/>
  <c r="AF71" i="3" s="1"/>
  <c r="AG71" i="3" s="1"/>
  <c r="AC109" i="3"/>
  <c r="AD109" i="3" s="1"/>
  <c r="AK109" i="3"/>
  <c r="AL109" i="3" s="1"/>
  <c r="AC108" i="3"/>
  <c r="AD108" i="3" s="1"/>
  <c r="AB104" i="3"/>
  <c r="AC104" i="3" s="1"/>
  <c r="AD104" i="3" s="1"/>
  <c r="AE104" i="3"/>
  <c r="AF104" i="3" s="1"/>
  <c r="AG104" i="3" s="1"/>
  <c r="AC97" i="3"/>
  <c r="AD97" i="3" s="1"/>
  <c r="AK97" i="3"/>
  <c r="AL97" i="3" s="1"/>
  <c r="AC95" i="3"/>
  <c r="AD95" i="3" s="1"/>
  <c r="AF87" i="3"/>
  <c r="AG87" i="3" s="1"/>
  <c r="AK87" i="3"/>
  <c r="AL87" i="3" s="1"/>
  <c r="AC80" i="3"/>
  <c r="AD80" i="3" s="1"/>
  <c r="AF80" i="3"/>
  <c r="AG80" i="3" s="1"/>
  <c r="AC59" i="3"/>
  <c r="AD59" i="3" s="1"/>
  <c r="AK59" i="3"/>
  <c r="AL59" i="3" s="1"/>
  <c r="AK125" i="3"/>
  <c r="AL125" i="3" s="1"/>
  <c r="AK124" i="3"/>
  <c r="AL124" i="3" s="1"/>
  <c r="AK121" i="3"/>
  <c r="AL121" i="3" s="1"/>
  <c r="AK115" i="3"/>
  <c r="AL115" i="3" s="1"/>
  <c r="AE113" i="3"/>
  <c r="AF113" i="3" s="1"/>
  <c r="AG113" i="3" s="1"/>
  <c r="AF107" i="3"/>
  <c r="AG107" i="3" s="1"/>
  <c r="AK107" i="3"/>
  <c r="AL107" i="3" s="1"/>
  <c r="AE103" i="3"/>
  <c r="AF103" i="3" s="1"/>
  <c r="AG103" i="3" s="1"/>
  <c r="AE101" i="3"/>
  <c r="AF101" i="3" s="1"/>
  <c r="AG101" i="3" s="1"/>
  <c r="AE74" i="3"/>
  <c r="AF74" i="3" s="1"/>
  <c r="AG74" i="3" s="1"/>
  <c r="AC73" i="3"/>
  <c r="AD73" i="3" s="1"/>
  <c r="AK63" i="3"/>
  <c r="AL63" i="3" s="1"/>
  <c r="AF63" i="3"/>
  <c r="AG63" i="3" s="1"/>
  <c r="AB57" i="3"/>
  <c r="AC57" i="3" s="1"/>
  <c r="AD57" i="3" s="1"/>
  <c r="AE57" i="3"/>
  <c r="AF57" i="3" s="1"/>
  <c r="AG57" i="3" s="1"/>
  <c r="AC48" i="3"/>
  <c r="AD48" i="3" s="1"/>
  <c r="AC111" i="3"/>
  <c r="AD111" i="3" s="1"/>
  <c r="AF111" i="3"/>
  <c r="AG111" i="3" s="1"/>
  <c r="AK103" i="3"/>
  <c r="AL103" i="3" s="1"/>
  <c r="AC99" i="3"/>
  <c r="AD99" i="3" s="1"/>
  <c r="AF99" i="3"/>
  <c r="AG99" i="3" s="1"/>
  <c r="AC93" i="3"/>
  <c r="AD93" i="3" s="1"/>
  <c r="AK93" i="3"/>
  <c r="AL93" i="3" s="1"/>
  <c r="AB88" i="3"/>
  <c r="AC88" i="3" s="1"/>
  <c r="AD88" i="3" s="1"/>
  <c r="AE88" i="3"/>
  <c r="AF88" i="3" s="1"/>
  <c r="AG88" i="3" s="1"/>
  <c r="AC87" i="3"/>
  <c r="AD87" i="3" s="1"/>
  <c r="AC84" i="3"/>
  <c r="AD84" i="3" s="1"/>
  <c r="AB75" i="3"/>
  <c r="AC75" i="3" s="1"/>
  <c r="AD75" i="3" s="1"/>
  <c r="AE75" i="3"/>
  <c r="AF75" i="3" s="1"/>
  <c r="AG75" i="3" s="1"/>
  <c r="AF72" i="3"/>
  <c r="AG72" i="3" s="1"/>
  <c r="AK72" i="3"/>
  <c r="AL72" i="3" s="1"/>
  <c r="AE59" i="3"/>
  <c r="AF59" i="3" s="1"/>
  <c r="AG59" i="3" s="1"/>
  <c r="AB59" i="3"/>
  <c r="AK101" i="3"/>
  <c r="AL101" i="3" s="1"/>
  <c r="AK73" i="3"/>
  <c r="AL73" i="3" s="1"/>
  <c r="AC64" i="3"/>
  <c r="AD64" i="3" s="1"/>
  <c r="AF55" i="3"/>
  <c r="AG55" i="3" s="1"/>
  <c r="AC55" i="3"/>
  <c r="AD55" i="3" s="1"/>
  <c r="AC47" i="3"/>
  <c r="AD47" i="3" s="1"/>
  <c r="AK47" i="3"/>
  <c r="AL47" i="3" s="1"/>
  <c r="AC68" i="3"/>
  <c r="AD68" i="3" s="1"/>
  <c r="Z722" i="3"/>
  <c r="Z8" i="3" s="1"/>
  <c r="AF44" i="3"/>
  <c r="AG44" i="3" s="1"/>
  <c r="AE32" i="3"/>
  <c r="AF32" i="3" s="1"/>
  <c r="AG32" i="3" s="1"/>
  <c r="AF28" i="3"/>
  <c r="AG28" i="3" s="1"/>
  <c r="AE21" i="3"/>
  <c r="AC44" i="3"/>
  <c r="AD44" i="3" s="1"/>
  <c r="AK42" i="3"/>
  <c r="AL42" i="3" s="1"/>
  <c r="AC28" i="3"/>
  <c r="AK26" i="3"/>
  <c r="AL26" i="3" s="1"/>
  <c r="AK18" i="3"/>
  <c r="AK45" i="3"/>
  <c r="AL45" i="3" s="1"/>
  <c r="AL18" i="3" l="1"/>
  <c r="AL722" i="3" s="1"/>
  <c r="AL8" i="3" s="1"/>
  <c r="AK722" i="3"/>
  <c r="AK8" i="3" s="1"/>
  <c r="AF21" i="3"/>
  <c r="AE722" i="3"/>
  <c r="AD28" i="3"/>
  <c r="AC53" i="3"/>
  <c r="AD53" i="3" s="1"/>
  <c r="AB722" i="3"/>
  <c r="T71" i="4"/>
  <c r="AB723" i="3" l="1"/>
  <c r="AB9" i="3" s="1"/>
  <c r="AB8" i="3"/>
  <c r="AE723" i="3"/>
  <c r="AE9" i="3" s="1"/>
  <c r="AE8" i="3"/>
  <c r="AG21" i="3"/>
  <c r="AF722" i="3"/>
  <c r="AC722" i="3"/>
  <c r="AD722" i="3"/>
  <c r="AD8" i="3" s="1"/>
  <c r="AD723" i="3"/>
  <c r="AD9" i="3" s="1"/>
  <c r="AC8" i="3" l="1"/>
  <c r="AC723" i="3"/>
  <c r="AC9" i="3" s="1"/>
  <c r="AF723" i="3"/>
  <c r="AF9" i="3" s="1"/>
  <c r="AF8" i="3"/>
  <c r="AG722" i="3"/>
  <c r="AG8" i="3" s="1"/>
  <c r="AG723" i="3"/>
  <c r="AG9" i="3" s="1"/>
</calcChain>
</file>

<file path=xl/sharedStrings.xml><?xml version="1.0" encoding="utf-8"?>
<sst xmlns="http://schemas.openxmlformats.org/spreadsheetml/2006/main" count="430" uniqueCount="230">
  <si>
    <t>Current</t>
  </si>
  <si>
    <t>Unit</t>
  </si>
  <si>
    <t>Name of Tenants</t>
  </si>
  <si>
    <t>Sq Ft</t>
  </si>
  <si>
    <t>Annual Income</t>
  </si>
  <si>
    <t>HH Size</t>
  </si>
  <si>
    <t>% of AMI</t>
  </si>
  <si>
    <t>Lease Exp. Date</t>
  </si>
  <si>
    <t>HH</t>
  </si>
  <si>
    <t xml:space="preserve">Median Inc </t>
  </si>
  <si>
    <t>HH 
Size</t>
  </si>
  <si>
    <t>Lease 
Beg.Date</t>
  </si>
  <si>
    <t># of BdRm</t>
  </si>
  <si>
    <t># of Occupied Units:</t>
  </si>
  <si>
    <t>Date Certified</t>
  </si>
  <si>
    <t>Tenant's Paid Rent</t>
  </si>
  <si>
    <t xml:space="preserve">RENTAL INFO </t>
  </si>
  <si>
    <t xml:space="preserve">If the resident is on a lease, enter the BEGINNING date of the lease.  If tenant is on a month-to-month enter the "start date of tenancy". </t>
  </si>
  <si>
    <t xml:space="preserve">If the resident is on a lease, enter the EXPIRATION date of the lease.  If tenant is on a month-to-month enter the "MTM". </t>
  </si>
  <si>
    <t>HOUSEHOLD 
&amp; INCOME</t>
  </si>
  <si>
    <t>Move-IN</t>
  </si>
  <si>
    <t>Date of the intial (move-in) certification</t>
  </si>
  <si>
    <t xml:space="preserve">% of AMI at the intial (move-in) certification </t>
  </si>
  <si>
    <t>RECERTIFICATION - Number of Household residing at the unit at the last recertification</t>
  </si>
  <si>
    <t>Date Last
Certified</t>
  </si>
  <si>
    <t>Enter number of Household residing at the unit at MOVE IN</t>
  </si>
  <si>
    <t xml:space="preserve">Property Address:   </t>
  </si>
  <si>
    <r>
      <t>UNIT</t>
    </r>
    <r>
      <rPr>
        <b/>
        <sz val="7"/>
        <rFont val="Times New Roman"/>
        <family val="1"/>
      </rPr>
      <t xml:space="preserve"> </t>
    </r>
    <r>
      <rPr>
        <b/>
        <sz val="8.5"/>
        <rFont val="Times New Roman"/>
        <family val="1"/>
      </rPr>
      <t xml:space="preserve">INFO </t>
    </r>
  </si>
  <si>
    <t># of Vacant Units:</t>
  </si>
  <si>
    <t>UNIT INFORMATION</t>
  </si>
  <si>
    <t xml:space="preserve">RENTAL INFORMATION </t>
  </si>
  <si>
    <t>HOUSEHOLD INFORMATION</t>
  </si>
  <si>
    <t>Move-In</t>
  </si>
  <si>
    <t>Lease 
Beg. Date</t>
  </si>
  <si>
    <t>Current Rent Roll</t>
  </si>
  <si>
    <t>If residents are paying for their utilities, please enter the Utility Allowance.  If utilities are included with rent or owner pays for all utilities, enter "Included" or "0".</t>
  </si>
  <si>
    <t>2016
Median Income</t>
  </si>
  <si>
    <t>CSJ AMI Level</t>
  </si>
  <si>
    <t>Project Monthly Rent</t>
  </si>
  <si>
    <t>Tenant Monthly Rent</t>
  </si>
  <si>
    <t>Unit Rent Category</t>
  </si>
  <si>
    <t>CSJ Rent Limit HCD</t>
  </si>
  <si>
    <t>Amount Over/ (Under)</t>
  </si>
  <si>
    <t>Units Over Charging</t>
  </si>
  <si>
    <t>Owner Utility Allow.</t>
  </si>
  <si>
    <t>CSJ UA Calc</t>
  </si>
  <si>
    <t>CSJ Rent Limit TCAC</t>
  </si>
  <si>
    <t>TCAC Occupancy</t>
  </si>
  <si>
    <t>HCD Occupancy</t>
  </si>
  <si>
    <t>Current Rent Burden</t>
  </si>
  <si>
    <t>Rent Burden &gt; 50%</t>
  </si>
  <si>
    <t>Market Rent</t>
  </si>
  <si>
    <t>2017 Budget Net Rent</t>
  </si>
  <si>
    <t>AMI Level</t>
  </si>
  <si>
    <t>1BR</t>
  </si>
  <si>
    <t>2BR</t>
  </si>
  <si>
    <t>3BR</t>
  </si>
  <si>
    <t>4BR</t>
  </si>
  <si>
    <t>HCD Occupancy Guideline - Persons per Unit</t>
  </si>
  <si>
    <t>TCAC/MTSP Occupancy Guideline - Persons per Unit</t>
  </si>
  <si>
    <t>No. of Bedrooms</t>
  </si>
  <si>
    <t>Borrower Estimate</t>
  </si>
  <si>
    <t>Market Rent Estimate</t>
  </si>
  <si>
    <t>Property Name:</t>
  </si>
  <si>
    <t>Property Structure / Compliance Year:</t>
  </si>
  <si>
    <t>2016 compliance</t>
  </si>
  <si>
    <t>Bedrooms</t>
  </si>
  <si>
    <t>#</t>
  </si>
  <si>
    <t>utility</t>
  </si>
  <si>
    <t>source</t>
  </si>
  <si>
    <t>paid by tenant?</t>
  </si>
  <si>
    <t>heating</t>
  </si>
  <si>
    <t>natural gas</t>
  </si>
  <si>
    <t>LPG / propane</t>
  </si>
  <si>
    <t>electric</t>
  </si>
  <si>
    <t>YES</t>
  </si>
  <si>
    <t>cooking</t>
  </si>
  <si>
    <t>other electric/lighting</t>
  </si>
  <si>
    <t>air conditioning</t>
  </si>
  <si>
    <t>water heating</t>
  </si>
  <si>
    <t>water</t>
  </si>
  <si>
    <t>sewer</t>
  </si>
  <si>
    <t>trash</t>
  </si>
  <si>
    <t>range/microwave</t>
  </si>
  <si>
    <t>refrigerator</t>
  </si>
  <si>
    <t>total tenant utility allowances:</t>
  </si>
  <si>
    <t>list for cell C5:</t>
  </si>
  <si>
    <t>0BR</t>
  </si>
  <si>
    <t>Date:</t>
  </si>
  <si>
    <t>1)</t>
  </si>
  <si>
    <t>Fill in Property Name</t>
  </si>
  <si>
    <t xml:space="preserve">2) </t>
  </si>
  <si>
    <t>3)</t>
  </si>
  <si>
    <t>Select "yes" for each appropriate row in column D.</t>
  </si>
  <si>
    <t>4)</t>
  </si>
  <si>
    <t>current as of 10/2015</t>
  </si>
  <si>
    <t>list for column D:</t>
  </si>
  <si>
    <t>low rise or high rise (2016):</t>
  </si>
  <si>
    <t>Property Owner/Sponsor:</t>
  </si>
  <si>
    <t xml:space="preserve">Management Company:     </t>
  </si>
  <si>
    <t>Market Comp</t>
  </si>
  <si>
    <t>Rent Burden</t>
  </si>
  <si>
    <t>Rent Analysis</t>
  </si>
  <si>
    <t>AMI</t>
  </si>
  <si>
    <t>Market Rent Less CSJ Rent</t>
  </si>
  <si>
    <t>TCAC AMI Level</t>
  </si>
  <si>
    <t>HOME Unit?</t>
  </si>
  <si>
    <t>***FOR OWNER/SPONSOR INPUT***</t>
  </si>
  <si>
    <t>***CSJ ANALYSIS OUTPUT***</t>
  </si>
  <si>
    <t>HOME Rent Limits</t>
  </si>
  <si>
    <t>Low</t>
  </si>
  <si>
    <t>Hi</t>
  </si>
  <si>
    <t>HCD Rent Limits w/TCAC Occupancy</t>
  </si>
  <si>
    <t>HCD Rent Limits w/HCD Occupancy</t>
  </si>
  <si>
    <t>Rent and Income References</t>
  </si>
  <si>
    <t>Bedroom Count</t>
  </si>
  <si>
    <t>HCD</t>
  </si>
  <si>
    <t>TCAC</t>
  </si>
  <si>
    <t>Unit Rent Category Tables</t>
  </si>
  <si>
    <t>% of AMI at Move-In</t>
  </si>
  <si>
    <t>Rent Subsidy (e.g., Section 8)</t>
  </si>
  <si>
    <t>Move Out Activity</t>
  </si>
  <si>
    <t>Move In Activity</t>
  </si>
  <si>
    <t>Vacancy and Rent Up Activity</t>
  </si>
  <si>
    <t xml:space="preserve">City of San José ALTERNATIVE Utility Allowance Matrix </t>
  </si>
  <si>
    <t>Utility Allowance Source:</t>
  </si>
  <si>
    <t>Persons per Bedroom</t>
  </si>
  <si>
    <t>Crowding?</t>
  </si>
  <si>
    <t>Actual tenant utility allowance:</t>
  </si>
  <si>
    <t>Directions for City of San Jose Housing Authority Utility Allowance Matrix</t>
  </si>
  <si>
    <r>
      <t xml:space="preserve">Row 27 calculates the appropriate total utility amounts </t>
    </r>
    <r>
      <rPr>
        <b/>
        <u/>
        <sz val="12"/>
        <rFont val="Arial"/>
        <family val="2"/>
      </rPr>
      <t>paid by tenants</t>
    </r>
    <r>
      <rPr>
        <sz val="12"/>
        <rFont val="Arial"/>
        <family val="2"/>
      </rPr>
      <t xml:space="preserve"> for each bedroom size. Rents that tenants pay are </t>
    </r>
    <r>
      <rPr>
        <u/>
        <sz val="12"/>
        <rFont val="Arial"/>
        <family val="2"/>
      </rPr>
      <t>net</t>
    </r>
    <r>
      <rPr>
        <sz val="12"/>
        <rFont val="Arial"/>
        <family val="2"/>
      </rPr>
      <t xml:space="preserve"> of these utility costs.</t>
    </r>
  </si>
  <si>
    <r>
      <t xml:space="preserve">*Note: Allowances are defined annually by the Housing Authority of the County of Santa Clara, </t>
    </r>
    <r>
      <rPr>
        <u/>
        <sz val="12"/>
        <rFont val="Arial"/>
        <family val="2"/>
      </rPr>
      <t>www.hacsc.org</t>
    </r>
  </si>
  <si>
    <t xml:space="preserve">For properties that use a Housing Authority utility allowance from HACSC </t>
  </si>
  <si>
    <t>This is for properties that use an alternative utility allowance such as CUAC or HOME</t>
  </si>
  <si>
    <t>(This is the utility allowance used for CSJ Analysis)</t>
  </si>
  <si>
    <t>Project:</t>
  </si>
  <si>
    <t>Unit Count from Rent Roll (locked)</t>
  </si>
  <si>
    <t>AR Type:</t>
  </si>
  <si>
    <t>CRL/20% Redevelopment</t>
  </si>
  <si>
    <t>Number of Units</t>
  </si>
  <si>
    <t>AMI Levels</t>
  </si>
  <si>
    <t>HOME</t>
  </si>
  <si>
    <t>TCAC (Pre 2009 HERA)</t>
  </si>
  <si>
    <t>TCAC (Post 2008 Non-HERA)</t>
  </si>
  <si>
    <t>Low HOME</t>
  </si>
  <si>
    <t>Hi HOME</t>
  </si>
  <si>
    <t>Occupancy Assumption</t>
  </si>
  <si>
    <t>Number of bedrooms entered as a number only</t>
  </si>
  <si>
    <t>From:</t>
  </si>
  <si>
    <t>To:</t>
  </si>
  <si>
    <t>4+</t>
  </si>
  <si>
    <t>Required Restrictions (borrower input)</t>
  </si>
  <si>
    <t>Current
% of AMI for Hshld Size</t>
  </si>
  <si>
    <t>Hshld % of AMI at Move-In</t>
  </si>
  <si>
    <t>Market/Other</t>
  </si>
  <si>
    <t>Unit Count</t>
  </si>
  <si>
    <t>Totals</t>
  </si>
  <si>
    <t>Hshld % of AMI at Move- Out</t>
  </si>
  <si>
    <t>Move-Out</t>
  </si>
  <si>
    <t>HOMEUnit? No=0; Low=1; Hi=2</t>
  </si>
  <si>
    <t>TCAC Rent Category</t>
  </si>
  <si>
    <t>HCD/CRL</t>
  </si>
  <si>
    <t>HOME Rent Category</t>
  </si>
  <si>
    <t>Unit Mix by Bedroom Count and AR &amp; Type</t>
  </si>
  <si>
    <t>Unit Number</t>
  </si>
  <si>
    <t>List the amount of rent the Tenant is actually paying net of utility allowance. Does not include any rent subsidy like Section 8</t>
  </si>
  <si>
    <t>Owner Utility Allowance</t>
  </si>
  <si>
    <t>If the resident is receiving Section 8 or other rent subsidy, please list the amount.  Enter "0" if it does not apply.</t>
  </si>
  <si>
    <t>Occupancy Assumption?</t>
  </si>
  <si>
    <t>California HCD</t>
  </si>
  <si>
    <t>Federal TCAC</t>
  </si>
  <si>
    <t>"X" appropriate box</t>
  </si>
  <si>
    <t>2017 compliance</t>
  </si>
  <si>
    <t>Property Name</t>
  </si>
  <si>
    <t>Property Info</t>
  </si>
  <si>
    <t>Please enter the Property Name, Address, Owner/Sponsor, and Management Company at the top of the rent roll</t>
  </si>
  <si>
    <t>Unit number used by the property</t>
  </si>
  <si>
    <t>CSJ Rent Roll Analysis</t>
  </si>
  <si>
    <t>Utility Allowances</t>
  </si>
  <si>
    <t>Affordability Requirements</t>
  </si>
  <si>
    <t>Vacancy and Move In Activity</t>
  </si>
  <si>
    <t>***FOR OWNER/ SPONSOR INPUT***</t>
  </si>
  <si>
    <t>Table 1</t>
  </si>
  <si>
    <t>Table 2</t>
  </si>
  <si>
    <t>Table 3</t>
  </si>
  <si>
    <t>Reference Data #1</t>
  </si>
  <si>
    <t>Other ARs</t>
  </si>
  <si>
    <t># of Staff Units</t>
  </si>
  <si>
    <t># of Total Units</t>
  </si>
  <si>
    <t>Select Compliance Year.  Effective 10/01/2015, select "2016 compliance." For effective 10/1/2016, select "2017 compliance."</t>
  </si>
  <si>
    <t>Number of Square Feet of the house as a number only</t>
  </si>
  <si>
    <t>low rise or high rise (2017):</t>
  </si>
  <si>
    <t>Lease 
Begin / Move In Date</t>
  </si>
  <si>
    <t>Lease End / Move Out Date</t>
  </si>
  <si>
    <t xml:space="preserve">RECERTIFICATION DATE - Enter the date when the resident was LAST certified for eligibility. The date should coincided with the TIC Form. </t>
  </si>
  <si>
    <t>Name of Tenant Head of Household</t>
  </si>
  <si>
    <t>City Estimate*</t>
  </si>
  <si>
    <t>* City estimate of market rent is drawn from third quarter 2016 Rental Trends Market Overview published by Real Answers.</t>
  </si>
  <si>
    <t>***CSJ Rent Roll Analysis***                                                                                                                                                                                             These columns are all formula driven analysis and do not require Borrower input</t>
  </si>
  <si>
    <t xml:space="preserve">***Please note That the CSJ Rent Roll tab is set up to enter up to 700 units of data. It is set up with a print range of 290 units. The print range can be expanded or reduced as appropriate for your property. </t>
  </si>
  <si>
    <t xml:space="preserve">MOVE IN -  Annual household income as verified on the annual Tenant Income Certification (TIC) Form at MOVE-IN. </t>
  </si>
  <si>
    <t>RECERTIFICATION - Current annual household income as verified on the annual Tenant Income Certification (TIC) Form at the last recertification</t>
  </si>
  <si>
    <t>New</t>
  </si>
  <si>
    <t>CSJ Rent Roll - 6/30/17</t>
  </si>
  <si>
    <t>Most of this tab provides reference data for income and rent limits. It also provides the City's estimates of market rents in San Jose. A part of this market rents matrix allows the Borrower to provide their own estimate of market rents for the specific neighborhood of the property if available.</t>
  </si>
  <si>
    <t>FMRs</t>
  </si>
  <si>
    <t>CSJ Unit Rent Category</t>
  </si>
  <si>
    <t>This tab asks you to complete matrixes on left side of the page with the affordability requirements for the property. This includes requirements from the City, from the HOME program, and from TCAC (or CDLAC). The right side of the page reflects the unit count drawn from the rent roll. This right side is locked.</t>
  </si>
  <si>
    <t>This tab asks for vacancy and move-in activity from the year prior to the rent roll date. Please provide the requested information for tenants that moved out or moved in. Additional rows may be inserted by the user if needed.</t>
  </si>
  <si>
    <t>Prior Residence City</t>
  </si>
  <si>
    <t>Employment City</t>
  </si>
  <si>
    <t>This tab provides a verification of the utility allowances input by the Borrower in the Borrower Input section of the CSJ Rent Roll tab. It allows for two alternative UA calculations. First is the typical Housing Authority based UA (Table 1). If this is being used, this table will auto fill the utility allowance from the tables below if a YES is selected in the "paid by tenant?" column. A second matrix (Table 2) is included for those properties that use UAs derived from either the TCAC CUAC model or the HUD HOME program model. Any entry into these fields will over ride entries in the Housing Authority Table. Table 3 selects from Table 1 and Table 2 the appropriate UA for the property. This amount is displayed in the "CSJ UA Calc" section of the "CSJ Analysis Output" section of the "CSJ rent roll" tab.</t>
  </si>
  <si>
    <t>City of San José HA Utility Allowance Matrix (2016-2017)</t>
  </si>
  <si>
    <t>As of:  June 30, 2017</t>
  </si>
  <si>
    <t>This tab provides a verification of the utility allowances input by the Borrower in the Borrower Input section of the Rent Roll tab. It allows for two alternative UA calculations. First is the typical Housing Authority based UA (Table 1). If this is being used, this table will auto fill the utility allowance from the tables below if a YES is selected in the "paid by tenant?" column. A second matrix (Table 2) is included for those properties that use UAs derived from either the TCAC CUAC model or the HUD HOME program model. Any entry into these fields will over ride entries in the Housing Authority Table. Table 3 selects from Table 1 and Table 2 the appropriate UA for the property. This amount is displayed in the "CSJ Rent Roll Analysis" section of the rent roll.</t>
  </si>
  <si>
    <t>This tab asks you to complete matrixes on left side of the page with affordability requirements for the property. This includes requirements from the City, from the HOME program, and from TCAC (or CDLAC). The right side of the page reflects the unit count drawn from the rent roll. This side is locked.</t>
  </si>
  <si>
    <t>This tab asks for vacancy and move-in activity from the year prior to the rent roll date. Please provide the requested information for tenants that moved out or moved in. Additional rows may be added by the user if needed.</t>
  </si>
  <si>
    <t>Reference Data #2</t>
  </si>
  <si>
    <t>This is the projected net rent included for the unit in the 2017 operating budget net of utility allowances or rent subsidies</t>
  </si>
  <si>
    <r>
      <rPr>
        <b/>
        <sz val="11"/>
        <rFont val="Times New Roman"/>
        <family val="1"/>
      </rPr>
      <t>NEW</t>
    </r>
    <r>
      <rPr>
        <sz val="11"/>
        <rFont val="Times New Roman"/>
        <family val="1"/>
      </rPr>
      <t xml:space="preserve"> - This column asks for the City from which the property's resident previously came. For City of San Jose, please enter CSJ. Other cities  can be identified as appropriate for that city.</t>
    </r>
  </si>
  <si>
    <r>
      <t>NEW</t>
    </r>
    <r>
      <rPr>
        <sz val="11"/>
        <rFont val="Times New Roman"/>
        <family val="1"/>
      </rPr>
      <t xml:space="preserve"> - This column asks for the City in which the household's highest earner is employed. For City of San Jose, enter CSJ. Other cities can be identified as appropriate for that City.</t>
    </r>
  </si>
  <si>
    <t>Please "x" the appropriate box to indicate which occupancy assumption (State or Federal) is being used to determine rent limits for the property.</t>
  </si>
  <si>
    <t>If the property has HOME funds and a HOME Affordability Restriction, please enter whether the unit is Low HOME (50% AMI) or High HOME (usually 60% AMI) with a "1" or "2" as appropriate or put a zero if the property does not have HOME funds or restrictions</t>
  </si>
  <si>
    <r>
      <rPr>
        <b/>
        <sz val="11"/>
        <rFont val="Times New Roman"/>
        <family val="1"/>
      </rPr>
      <t>NEW -</t>
    </r>
    <r>
      <rPr>
        <sz val="11"/>
        <rFont val="Times New Roman"/>
        <family val="1"/>
      </rPr>
      <t>List the</t>
    </r>
    <r>
      <rPr>
        <b/>
        <sz val="11"/>
        <rFont val="Times New Roman"/>
        <family val="1"/>
      </rPr>
      <t xml:space="preserve"> </t>
    </r>
    <r>
      <rPr>
        <sz val="11"/>
        <rFont val="Times New Roman"/>
        <family val="1"/>
      </rPr>
      <t xml:space="preserve">restricted affordability level of the unit per the City of San Jose Affordability Restriction, i.e. 30%, 45%, 50%, etc., entered as a whole number, i.e., 30, 45, 50, etc. </t>
    </r>
    <r>
      <rPr>
        <b/>
        <sz val="11"/>
        <rFont val="Times New Roman"/>
        <family val="1"/>
      </rPr>
      <t>For this year we have added two additional rent categories - 110% of AMI and 120% of AMI. For calculation purposes, 110% units should be entered as the whole number 11 (which will appear as 11%). 120% units should be entered as the whole number 12, which will appear as 12%.</t>
    </r>
  </si>
  <si>
    <t xml:space="preserve">If the property has a TCAC regulatory Agreement, please enter the TCAC restriction, i.e. 30%, 45%, 50%, etc., entered as a whole number, i.e., 30, 45, 50, etc. </t>
  </si>
  <si>
    <t>City of San Jose Rent Roll Instructions - PLEASE READ</t>
  </si>
  <si>
    <r>
      <t>Name of head of household. If the unit is vacant please write "vacant."</t>
    </r>
    <r>
      <rPr>
        <b/>
        <sz val="11"/>
        <rFont val="Times New Roman"/>
        <family val="1"/>
      </rPr>
      <t xml:space="preserve"> If the unit is for manager or other property staff, please write "staff."</t>
    </r>
  </si>
  <si>
    <t>Additional Tabs</t>
  </si>
  <si>
    <t>This tab includes look up tables used for the workbook analysis functions. These can typically be ignored</t>
  </si>
  <si>
    <t>2017 Rent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</si>
</sst>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m/dd/yy"/>
    <numFmt numFmtId="166" formatCode="mm/dd/yy;@"/>
    <numFmt numFmtId="167" formatCode="m/d/yy"/>
    <numFmt numFmtId="168" formatCode="0.0%"/>
    <numFmt numFmtId="169" formatCode="#,##0.0_);\(#,##0.0\)"/>
    <numFmt numFmtId="170" formatCode="&quot;$&quot;#,##0"/>
    <numFmt numFmtId="171" formatCode="_(&quot;$&quot;* #,##0_);_(&quot;$&quot;* \(#,##0\);_(&quot;$&quot;* &quot;-&quot;??_);_(@_)"/>
    <numFmt numFmtId="172" formatCode="m/d/yy;@"/>
  </numFmts>
  <fonts count="65">
    <font>
      <sz val="12"/>
      <name val="Arial MT"/>
    </font>
    <font>
      <sz val="10"/>
      <name val="Arial"/>
      <family val="2"/>
    </font>
    <font>
      <sz val="10"/>
      <name val="Arial"/>
      <family val="2"/>
    </font>
    <font>
      <sz val="12"/>
      <name val="Arial"/>
      <family val="2"/>
    </font>
    <font>
      <sz val="14"/>
      <name val="Arial"/>
      <family val="2"/>
    </font>
    <font>
      <sz val="14"/>
      <name val="Arial MT"/>
      <family val="2"/>
    </font>
    <font>
      <b/>
      <sz val="14"/>
      <name val="Arial"/>
      <family val="2"/>
    </font>
    <font>
      <b/>
      <sz val="12"/>
      <name val="Arial"/>
      <family val="2"/>
    </font>
    <font>
      <b/>
      <sz val="14"/>
      <name val="Arial MT"/>
      <family val="2"/>
    </font>
    <font>
      <b/>
      <sz val="12"/>
      <name val="Arial MT"/>
    </font>
    <font>
      <sz val="12"/>
      <name val="Arial MT"/>
    </font>
    <font>
      <b/>
      <sz val="12"/>
      <color indexed="9"/>
      <name val="Arial MT"/>
    </font>
    <font>
      <b/>
      <i/>
      <sz val="12"/>
      <name val="Arial"/>
      <family val="2"/>
    </font>
    <font>
      <b/>
      <sz val="9.5"/>
      <name val="Arial"/>
      <family val="2"/>
    </font>
    <font>
      <b/>
      <sz val="9.5"/>
      <name val="Arial MT"/>
      <family val="2"/>
    </font>
    <font>
      <sz val="8"/>
      <name val="Arial"/>
      <family val="2"/>
    </font>
    <font>
      <sz val="10"/>
      <name val="Times New Roman"/>
      <family val="1"/>
    </font>
    <font>
      <b/>
      <sz val="14"/>
      <name val="Times New Roman"/>
      <family val="1"/>
    </font>
    <font>
      <b/>
      <sz val="8.5"/>
      <name val="Times New Roman"/>
      <family val="1"/>
    </font>
    <font>
      <b/>
      <sz val="10"/>
      <name val="Times New Roman"/>
      <family val="1"/>
    </font>
    <font>
      <b/>
      <sz val="7"/>
      <name val="Times New Roman"/>
      <family val="1"/>
    </font>
    <font>
      <b/>
      <sz val="12"/>
      <color indexed="9"/>
      <name val="Arial"/>
      <family val="2"/>
    </font>
    <font>
      <b/>
      <sz val="14"/>
      <color indexed="9"/>
      <name val="Arial MT"/>
      <family val="2"/>
    </font>
    <font>
      <b/>
      <sz val="10"/>
      <name val="Arial MT"/>
      <family val="2"/>
    </font>
    <font>
      <b/>
      <sz val="9.5"/>
      <name val="Arial MT"/>
    </font>
    <font>
      <sz val="13"/>
      <name val="Arial"/>
      <family val="2"/>
    </font>
    <font>
      <b/>
      <sz val="13"/>
      <name val="Arial MT"/>
    </font>
    <font>
      <sz val="11"/>
      <name val="Arial"/>
      <family val="2"/>
    </font>
    <font>
      <b/>
      <sz val="11"/>
      <color indexed="8"/>
      <name val="Arial"/>
      <family val="2"/>
    </font>
    <font>
      <i/>
      <sz val="9"/>
      <name val="Arial"/>
      <family val="2"/>
    </font>
    <font>
      <i/>
      <sz val="12"/>
      <name val="Arial"/>
      <family val="2"/>
    </font>
    <font>
      <b/>
      <u/>
      <sz val="12"/>
      <name val="Arial"/>
      <family val="2"/>
    </font>
    <font>
      <b/>
      <sz val="10"/>
      <name val="Arial"/>
      <family val="2"/>
    </font>
    <font>
      <b/>
      <sz val="13"/>
      <name val="Arial"/>
      <family val="2"/>
    </font>
    <font>
      <b/>
      <sz val="14"/>
      <name val="Arial MT"/>
    </font>
    <font>
      <u/>
      <sz val="12"/>
      <name val="Arial"/>
      <family val="2"/>
    </font>
    <font>
      <b/>
      <sz val="16"/>
      <name val="Arial"/>
      <family val="2"/>
    </font>
    <font>
      <b/>
      <sz val="16"/>
      <name val="Arial MT"/>
    </font>
    <font>
      <b/>
      <i/>
      <sz val="16"/>
      <name val="Arial"/>
      <family val="2"/>
    </font>
    <font>
      <b/>
      <u/>
      <sz val="16"/>
      <name val="Arial"/>
      <family val="2"/>
    </font>
    <font>
      <sz val="9"/>
      <name val="Arial MT"/>
    </font>
    <font>
      <sz val="13"/>
      <name val="Arial MT"/>
    </font>
    <font>
      <b/>
      <sz val="11"/>
      <name val="Times New Roman"/>
      <family val="1"/>
    </font>
    <font>
      <b/>
      <sz val="12"/>
      <name val="Times New Roman"/>
      <family val="1"/>
    </font>
    <font>
      <sz val="11"/>
      <name val="Times New Roman"/>
      <family val="1"/>
    </font>
    <font>
      <b/>
      <sz val="16"/>
      <name val="Times New Roman"/>
      <family val="1"/>
    </font>
    <font>
      <sz val="11"/>
      <color theme="1"/>
      <name val="Calibri"/>
      <family val="2"/>
      <scheme val="minor"/>
    </font>
    <font>
      <b/>
      <sz val="11"/>
      <color theme="1"/>
      <name val="Calibri"/>
      <family val="2"/>
      <scheme val="minor"/>
    </font>
    <font>
      <b/>
      <sz val="11"/>
      <color rgb="FFC00000"/>
      <name val="Arial"/>
      <family val="2"/>
    </font>
    <font>
      <b/>
      <sz val="15"/>
      <color rgb="FF0000CC"/>
      <name val="Calibri"/>
      <family val="2"/>
      <scheme val="minor"/>
    </font>
    <font>
      <sz val="11"/>
      <color rgb="FFC00000"/>
      <name val="Arial"/>
      <family val="2"/>
    </font>
    <font>
      <sz val="12"/>
      <color rgb="FF0000FF"/>
      <name val="Arial"/>
      <family val="2"/>
    </font>
    <font>
      <b/>
      <i/>
      <sz val="14"/>
      <color rgb="FF0000FF"/>
      <name val="Arial"/>
      <family val="2"/>
    </font>
    <font>
      <b/>
      <sz val="12"/>
      <color theme="1"/>
      <name val="Calibri"/>
      <family val="2"/>
      <scheme val="minor"/>
    </font>
    <font>
      <b/>
      <sz val="16"/>
      <color rgb="FF0000FF"/>
      <name val="Arial"/>
      <family val="2"/>
    </font>
    <font>
      <b/>
      <sz val="10"/>
      <color theme="1"/>
      <name val="Times New Roman"/>
      <family val="1"/>
    </font>
    <font>
      <b/>
      <sz val="12"/>
      <color theme="1"/>
      <name val="Arial MT"/>
    </font>
    <font>
      <b/>
      <sz val="11"/>
      <color rgb="FF0000CC"/>
      <name val="Arial"/>
      <family val="2"/>
    </font>
    <font>
      <sz val="9"/>
      <color theme="0"/>
      <name val="Arial"/>
      <family val="2"/>
    </font>
    <font>
      <b/>
      <sz val="12"/>
      <color theme="1"/>
      <name val="Arial"/>
      <family val="2"/>
    </font>
    <font>
      <b/>
      <sz val="14"/>
      <color theme="1"/>
      <name val="Times New Roman"/>
      <family val="1"/>
    </font>
    <font>
      <b/>
      <sz val="12"/>
      <color theme="0"/>
      <name val="Arial"/>
      <family val="2"/>
    </font>
    <font>
      <b/>
      <sz val="12"/>
      <color rgb="FF0000FF"/>
      <name val="Arial"/>
      <family val="2"/>
    </font>
    <font>
      <b/>
      <sz val="16"/>
      <color theme="1"/>
      <name val="Calibri"/>
      <family val="2"/>
      <scheme val="minor"/>
    </font>
    <font>
      <b/>
      <sz val="20"/>
      <color theme="1"/>
      <name val="Calibri"/>
      <family val="2"/>
      <scheme val="minor"/>
    </font>
  </fonts>
  <fills count="27">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3"/>
        <bgColor indexed="26"/>
      </patternFill>
    </fill>
    <fill>
      <patternFill patternType="solid">
        <fgColor indexed="42"/>
        <bgColor indexed="42"/>
      </patternFill>
    </fill>
    <fill>
      <patternFill patternType="solid">
        <fgColor indexed="8"/>
        <bgColor indexed="64"/>
      </patternFill>
    </fill>
    <fill>
      <patternFill patternType="solid">
        <fgColor indexed="22"/>
        <bgColor indexed="64"/>
      </patternFill>
    </fill>
    <fill>
      <patternFill patternType="solid">
        <fgColor indexed="18"/>
        <bgColor indexed="64"/>
      </patternFill>
    </fill>
    <fill>
      <patternFill patternType="solid">
        <fgColor rgb="FFFFCC99"/>
        <bgColor indexed="64"/>
      </patternFill>
    </fill>
    <fill>
      <patternFill patternType="solid">
        <fgColor theme="9" tint="0.59999389629810485"/>
        <bgColor indexed="64"/>
      </patternFill>
    </fill>
    <fill>
      <patternFill patternType="solid">
        <fgColor rgb="FFACF4FE"/>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99FF99"/>
        <bgColor indexed="64"/>
      </patternFill>
    </fill>
    <fill>
      <patternFill patternType="solid">
        <fgColor rgb="FF66FF99"/>
        <bgColor indexed="64"/>
      </patternFill>
    </fill>
    <fill>
      <patternFill patternType="solid">
        <fgColor rgb="FFFFCC66"/>
        <bgColor indexed="64"/>
      </patternFill>
    </fill>
    <fill>
      <patternFill patternType="solid">
        <fgColor rgb="FF66FFFF"/>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9FFCC"/>
        <bgColor indexed="64"/>
      </patternFill>
    </fill>
    <fill>
      <patternFill patternType="solid">
        <fgColor rgb="FFFFFF6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3"/>
      </right>
      <top/>
      <bottom/>
      <diagonal/>
    </border>
    <border>
      <left/>
      <right style="thin">
        <color indexed="63"/>
      </right>
      <top style="thin">
        <color indexed="63"/>
      </top>
      <bottom/>
      <diagonal/>
    </border>
    <border>
      <left style="thin">
        <color indexed="8"/>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indexed="8"/>
      </left>
      <right style="thin">
        <color theme="1"/>
      </right>
      <top style="thin">
        <color indexed="8"/>
      </top>
      <bottom style="medium">
        <color theme="1"/>
      </bottom>
      <diagonal/>
    </border>
    <border>
      <left style="thin">
        <color indexed="63"/>
      </left>
      <right style="thin">
        <color theme="1"/>
      </right>
      <top style="thin">
        <color indexed="63"/>
      </top>
      <bottom style="medium">
        <color theme="1"/>
      </bottom>
      <diagonal/>
    </border>
    <border>
      <left style="thin">
        <color theme="1"/>
      </left>
      <right style="thin">
        <color theme="1"/>
      </right>
      <top style="medium">
        <color theme="1"/>
      </top>
      <bottom/>
      <diagonal/>
    </border>
    <border>
      <left style="thin">
        <color indexed="8"/>
      </left>
      <right style="thin">
        <color indexed="8"/>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diagonal/>
    </border>
    <border>
      <left style="medium">
        <color theme="1"/>
      </left>
      <right style="medium">
        <color theme="1"/>
      </right>
      <top style="thin">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thin">
        <color indexed="63"/>
      </right>
      <top style="medium">
        <color theme="1"/>
      </top>
      <bottom/>
      <diagonal/>
    </border>
    <border>
      <left style="thin">
        <color indexed="63"/>
      </left>
      <right style="thin">
        <color indexed="63"/>
      </right>
      <top style="medium">
        <color theme="1"/>
      </top>
      <bottom/>
      <diagonal/>
    </border>
    <border>
      <left style="thin">
        <color indexed="63"/>
      </left>
      <right/>
      <top style="medium">
        <color theme="1"/>
      </top>
      <bottom/>
      <diagonal/>
    </border>
    <border>
      <left style="thin">
        <color indexed="63"/>
      </left>
      <right style="medium">
        <color theme="1"/>
      </right>
      <top style="medium">
        <color theme="1"/>
      </top>
      <bottom style="medium">
        <color theme="1"/>
      </bottom>
      <diagonal/>
    </border>
    <border>
      <left style="thin">
        <color theme="1"/>
      </left>
      <right style="medium">
        <color theme="1"/>
      </right>
      <top style="thin">
        <color theme="1"/>
      </top>
      <bottom style="thin">
        <color theme="1"/>
      </bottom>
      <diagonal/>
    </border>
    <border>
      <left style="medium">
        <color theme="1"/>
      </left>
      <right style="thin">
        <color indexed="8"/>
      </right>
      <top style="medium">
        <color theme="1"/>
      </top>
      <bottom/>
      <diagonal/>
    </border>
    <border>
      <left style="thin">
        <color indexed="8"/>
      </left>
      <right style="thin">
        <color theme="1"/>
      </right>
      <top style="medium">
        <color theme="1"/>
      </top>
      <bottom style="medium">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indexed="8"/>
      </left>
      <right style="medium">
        <color theme="1"/>
      </right>
      <top style="medium">
        <color theme="1"/>
      </top>
      <bottom/>
      <diagonal/>
    </border>
    <border>
      <left/>
      <right style="thin">
        <color indexed="8"/>
      </right>
      <top style="medium">
        <color theme="1"/>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indexed="64"/>
      </top>
      <bottom style="thin">
        <color indexed="64"/>
      </bottom>
      <diagonal/>
    </border>
    <border>
      <left style="thin">
        <color indexed="63"/>
      </left>
      <right style="medium">
        <color theme="1"/>
      </right>
      <top style="medium">
        <color theme="1"/>
      </top>
      <bottom/>
      <diagonal/>
    </border>
    <border>
      <left style="thin">
        <color theme="1"/>
      </left>
      <right style="thin">
        <color indexed="63"/>
      </right>
      <top style="medium">
        <color theme="1"/>
      </top>
      <bottom style="medium">
        <color theme="1"/>
      </bottom>
      <diagonal/>
    </border>
    <border>
      <left style="medium">
        <color theme="1"/>
      </left>
      <right style="thin">
        <color theme="1"/>
      </right>
      <top style="medium">
        <color theme="1"/>
      </top>
      <bottom style="medium">
        <color theme="1"/>
      </bottom>
      <diagonal/>
    </border>
    <border>
      <left/>
      <right/>
      <top style="medium">
        <color theme="1"/>
      </top>
      <bottom/>
      <diagonal/>
    </border>
    <border>
      <left/>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indexed="8"/>
      </left>
      <right style="thin">
        <color theme="1"/>
      </right>
      <top style="thin">
        <color theme="1"/>
      </top>
      <bottom style="medium">
        <color theme="1"/>
      </bottom>
      <diagonal/>
    </border>
    <border>
      <left style="thin">
        <color theme="1"/>
      </left>
      <right/>
      <top/>
      <bottom/>
      <diagonal/>
    </border>
    <border>
      <left/>
      <right style="thin">
        <color theme="1"/>
      </right>
      <top/>
      <bottom/>
      <diagonal/>
    </border>
    <border>
      <left style="thin">
        <color theme="1"/>
      </left>
      <right style="thin">
        <color theme="1"/>
      </right>
      <top style="thin">
        <color indexed="64"/>
      </top>
      <bottom style="thin">
        <color indexed="64"/>
      </bottom>
      <diagonal/>
    </border>
    <border>
      <left/>
      <right style="thin">
        <color indexed="63"/>
      </right>
      <top style="medium">
        <color theme="1"/>
      </top>
      <bottom/>
      <diagonal/>
    </border>
    <border>
      <left style="medium">
        <color theme="1"/>
      </left>
      <right style="medium">
        <color theme="1"/>
      </right>
      <top style="medium">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style="medium">
        <color theme="1"/>
      </left>
      <right style="medium">
        <color theme="1"/>
      </right>
      <top style="thin">
        <color theme="1"/>
      </top>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medium">
        <color theme="1"/>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theme="1"/>
      </left>
      <right/>
      <top style="medium">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indexed="64"/>
      </top>
      <bottom style="thin">
        <color theme="1"/>
      </bottom>
      <diagonal/>
    </border>
    <border>
      <left/>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style="medium">
        <color theme="1"/>
      </left>
      <right style="thin">
        <color theme="1"/>
      </right>
      <top style="medium">
        <color theme="1"/>
      </top>
      <bottom/>
      <diagonal/>
    </border>
    <border>
      <left style="thin">
        <color indexed="8"/>
      </left>
      <right style="thin">
        <color theme="1"/>
      </right>
      <top style="medium">
        <color theme="1"/>
      </top>
      <bottom/>
      <diagonal/>
    </border>
    <border>
      <left style="thin">
        <color indexed="8"/>
      </left>
      <right/>
      <top style="medium">
        <color theme="1"/>
      </top>
      <bottom/>
      <diagonal/>
    </border>
    <border>
      <left style="thin">
        <color theme="1"/>
      </left>
      <right style="medium">
        <color theme="1"/>
      </right>
      <top style="medium">
        <color theme="1"/>
      </top>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style="medium">
        <color theme="1"/>
      </left>
      <right style="medium">
        <color theme="1"/>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thin">
        <color theme="1"/>
      </left>
      <right/>
      <top style="medium">
        <color theme="1"/>
      </top>
      <bottom/>
      <diagonal/>
    </border>
    <border>
      <left/>
      <right/>
      <top/>
      <bottom style="thin">
        <color theme="1"/>
      </bottom>
      <diagonal/>
    </border>
    <border>
      <left/>
      <right/>
      <top style="thin">
        <color theme="1"/>
      </top>
      <bottom/>
      <diagonal/>
    </border>
    <border>
      <left style="thin">
        <color indexed="64"/>
      </left>
      <right style="medium">
        <color theme="1"/>
      </right>
      <top style="medium">
        <color indexed="64"/>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thin">
        <color indexed="8"/>
      </top>
      <bottom style="thin">
        <color indexed="8"/>
      </bottom>
      <diagonal/>
    </border>
    <border>
      <left/>
      <right style="thin">
        <color theme="1"/>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style="thin">
        <color indexed="8"/>
      </top>
      <bottom style="thin">
        <color indexed="8"/>
      </bottom>
      <diagonal/>
    </border>
    <border>
      <left style="medium">
        <color theme="1"/>
      </left>
      <right/>
      <top style="medium">
        <color theme="1"/>
      </top>
      <bottom style="medium">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diagonal/>
    </border>
    <border>
      <left style="thin">
        <color indexed="64"/>
      </left>
      <right/>
      <top style="thin">
        <color theme="1"/>
      </top>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left>
      <right/>
      <top/>
      <bottom style="medium">
        <color theme="1"/>
      </bottom>
      <diagonal/>
    </border>
    <border>
      <left/>
      <right style="thin">
        <color theme="1" tint="4.9989318521683403E-2"/>
      </right>
      <top/>
      <bottom style="medium">
        <color theme="1"/>
      </bottom>
      <diagonal/>
    </border>
    <border>
      <left style="thin">
        <color theme="1" tint="4.9989318521683403E-2"/>
      </left>
      <right style="thin">
        <color theme="1"/>
      </right>
      <top style="thin">
        <color theme="1" tint="4.9989318521683403E-2"/>
      </top>
      <bottom style="thin">
        <color theme="1" tint="4.9989318521683403E-2"/>
      </bottom>
      <diagonal/>
    </border>
    <border>
      <left style="thin">
        <color theme="1"/>
      </left>
      <right style="thin">
        <color theme="1" tint="4.9989318521683403E-2"/>
      </right>
      <top style="thin">
        <color theme="1" tint="4.9989318521683403E-2"/>
      </top>
      <bottom style="thin">
        <color theme="1" tint="4.9989318521683403E-2"/>
      </bottom>
      <diagonal/>
    </border>
    <border>
      <left style="thin">
        <color theme="1"/>
      </left>
      <right style="thin">
        <color theme="1"/>
      </right>
      <top style="thin">
        <color theme="1" tint="4.9989318521683403E-2"/>
      </top>
      <bottom style="thin">
        <color theme="1" tint="4.9989318521683403E-2"/>
      </bottom>
      <diagonal/>
    </border>
    <border>
      <left style="thin">
        <color indexed="64"/>
      </left>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medium">
        <color theme="1"/>
      </right>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s>
  <cellStyleXfs count="5">
    <xf numFmtId="37"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706">
    <xf numFmtId="37" fontId="0" fillId="0" borderId="0" xfId="0"/>
    <xf numFmtId="37" fontId="3" fillId="0" borderId="0" xfId="0" applyFont="1" applyFill="1" applyProtection="1"/>
    <xf numFmtId="37" fontId="4" fillId="0" borderId="0" xfId="0" applyFont="1" applyFill="1" applyProtection="1"/>
    <xf numFmtId="37" fontId="5" fillId="0" borderId="0" xfId="0" applyFont="1" applyFill="1" applyProtection="1"/>
    <xf numFmtId="37" fontId="0" fillId="0" borderId="0" xfId="0" applyFill="1"/>
    <xf numFmtId="37" fontId="0" fillId="0" borderId="0" xfId="0" applyFill="1" applyAlignment="1" applyProtection="1">
      <alignment horizontal="right"/>
    </xf>
    <xf numFmtId="0" fontId="16" fillId="0" borderId="0" xfId="3" applyFont="1"/>
    <xf numFmtId="0" fontId="16" fillId="0" borderId="0" xfId="3" applyFont="1" applyAlignment="1">
      <alignment horizontal="center"/>
    </xf>
    <xf numFmtId="0" fontId="18" fillId="0" borderId="0" xfId="3" applyFont="1"/>
    <xf numFmtId="0" fontId="18" fillId="0" borderId="1" xfId="3" applyFont="1" applyBorder="1"/>
    <xf numFmtId="0" fontId="16" fillId="0" borderId="0" xfId="3" applyFont="1" applyBorder="1"/>
    <xf numFmtId="165" fontId="0" fillId="0" borderId="0" xfId="0" applyNumberFormat="1" applyFill="1"/>
    <xf numFmtId="37" fontId="22" fillId="2" borderId="0" xfId="0" applyFont="1" applyFill="1" applyProtection="1"/>
    <xf numFmtId="37" fontId="11" fillId="2" borderId="0" xfId="0" applyFont="1" applyFill="1"/>
    <xf numFmtId="37" fontId="7" fillId="0" borderId="0" xfId="0" applyFont="1" applyFill="1" applyBorder="1" applyAlignment="1" applyProtection="1">
      <alignment horizontal="center"/>
    </xf>
    <xf numFmtId="37" fontId="7" fillId="3" borderId="0" xfId="0" applyFont="1" applyFill="1" applyBorder="1" applyAlignment="1" applyProtection="1">
      <alignment horizontal="center"/>
    </xf>
    <xf numFmtId="37" fontId="7" fillId="3" borderId="0" xfId="0" applyFont="1" applyFill="1" applyBorder="1" applyProtection="1"/>
    <xf numFmtId="43" fontId="7" fillId="0" borderId="0" xfId="1" applyFont="1" applyFill="1" applyBorder="1" applyAlignment="1" applyProtection="1">
      <alignment horizontal="center"/>
    </xf>
    <xf numFmtId="165" fontId="7" fillId="0" borderId="0" xfId="0" applyNumberFormat="1" applyFont="1" applyFill="1" applyBorder="1" applyAlignment="1" applyProtection="1">
      <alignment horizontal="center"/>
    </xf>
    <xf numFmtId="37" fontId="9" fillId="0" borderId="0" xfId="0" applyFont="1"/>
    <xf numFmtId="37" fontId="8" fillId="0" borderId="0" xfId="0" applyFont="1" applyProtection="1"/>
    <xf numFmtId="37" fontId="14" fillId="0" borderId="0" xfId="0" applyFont="1" applyAlignment="1" applyProtection="1">
      <alignment wrapText="1"/>
    </xf>
    <xf numFmtId="37" fontId="24" fillId="0" borderId="0" xfId="0" applyFont="1" applyAlignment="1">
      <alignment wrapText="1"/>
    </xf>
    <xf numFmtId="37" fontId="5" fillId="0" borderId="0" xfId="0" applyFont="1" applyProtection="1"/>
    <xf numFmtId="37" fontId="0" fillId="4" borderId="0" xfId="0" applyFill="1"/>
    <xf numFmtId="37" fontId="0" fillId="5" borderId="0" xfId="0" applyFill="1"/>
    <xf numFmtId="37" fontId="0" fillId="6" borderId="0" xfId="0" applyFill="1"/>
    <xf numFmtId="37" fontId="0" fillId="7" borderId="0" xfId="0" applyFill="1"/>
    <xf numFmtId="165" fontId="0" fillId="7" borderId="0" xfId="0" applyNumberFormat="1" applyFill="1"/>
    <xf numFmtId="9" fontId="10" fillId="3" borderId="0" xfId="4" applyFont="1" applyFill="1"/>
    <xf numFmtId="37" fontId="0" fillId="0" borderId="0" xfId="0" applyFill="1" applyBorder="1"/>
    <xf numFmtId="9" fontId="10" fillId="0" borderId="0" xfId="4" applyFont="1" applyFill="1"/>
    <xf numFmtId="0" fontId="18" fillId="5" borderId="1" xfId="3" applyFont="1" applyFill="1" applyBorder="1" applyAlignment="1">
      <alignment horizontal="center" vertical="center" textRotation="255"/>
    </xf>
    <xf numFmtId="37" fontId="13" fillId="8" borderId="2" xfId="0" applyFont="1" applyFill="1" applyBorder="1" applyAlignment="1" applyProtection="1">
      <alignment horizontal="center" wrapText="1"/>
    </xf>
    <xf numFmtId="10" fontId="13" fillId="8" borderId="2" xfId="0" applyNumberFormat="1" applyFont="1" applyFill="1" applyBorder="1" applyAlignment="1" applyProtection="1">
      <alignment horizontal="center" wrapText="1"/>
    </xf>
    <xf numFmtId="37" fontId="13" fillId="9" borderId="2" xfId="0" applyFont="1" applyFill="1" applyBorder="1" applyAlignment="1" applyProtection="1">
      <alignment horizontal="center" wrapText="1"/>
    </xf>
    <xf numFmtId="37" fontId="13" fillId="13" borderId="3" xfId="0" applyFont="1" applyFill="1" applyBorder="1" applyAlignment="1" applyProtection="1">
      <alignment horizontal="center" wrapText="1"/>
    </xf>
    <xf numFmtId="37" fontId="13" fillId="13" borderId="3" xfId="0" applyFont="1" applyFill="1" applyBorder="1" applyAlignment="1" applyProtection="1">
      <alignment wrapText="1"/>
    </xf>
    <xf numFmtId="37" fontId="13" fillId="4" borderId="4" xfId="0" applyFont="1" applyFill="1" applyBorder="1" applyAlignment="1" applyProtection="1">
      <alignment horizontal="center" wrapText="1"/>
    </xf>
    <xf numFmtId="43" fontId="13" fillId="5" borderId="5" xfId="1" applyFont="1" applyFill="1" applyBorder="1" applyAlignment="1" applyProtection="1">
      <alignment horizontal="center" wrapText="1"/>
    </xf>
    <xf numFmtId="43" fontId="13" fillId="5" borderId="6" xfId="1" applyFont="1" applyFill="1" applyBorder="1" applyAlignment="1" applyProtection="1">
      <alignment horizontal="center" wrapText="1"/>
    </xf>
    <xf numFmtId="37" fontId="13" fillId="0" borderId="7" xfId="0" applyFont="1" applyFill="1" applyBorder="1" applyAlignment="1" applyProtection="1">
      <alignment horizontal="center" wrapText="1"/>
    </xf>
    <xf numFmtId="165" fontId="13" fillId="5" borderId="8" xfId="0" applyNumberFormat="1" applyFont="1" applyFill="1" applyBorder="1" applyAlignment="1" applyProtection="1">
      <alignment horizontal="center" wrapText="1"/>
    </xf>
    <xf numFmtId="165" fontId="13" fillId="5" borderId="4" xfId="0" applyNumberFormat="1" applyFont="1" applyFill="1" applyBorder="1" applyAlignment="1" applyProtection="1">
      <alignment horizontal="center" wrapText="1"/>
    </xf>
    <xf numFmtId="165" fontId="13" fillId="9" borderId="9" xfId="0" applyNumberFormat="1" applyFont="1" applyFill="1" applyBorder="1" applyAlignment="1" applyProtection="1">
      <alignment horizontal="center" wrapText="1"/>
    </xf>
    <xf numFmtId="170" fontId="25" fillId="0" borderId="1" xfId="0" applyNumberFormat="1" applyFont="1" applyBorder="1" applyAlignment="1">
      <alignment horizontal="center"/>
    </xf>
    <xf numFmtId="9" fontId="25" fillId="0" borderId="10" xfId="4" applyFont="1" applyFill="1" applyBorder="1" applyAlignment="1">
      <alignment horizontal="center"/>
    </xf>
    <xf numFmtId="9" fontId="25" fillId="0" borderId="11" xfId="4" applyFont="1" applyFill="1" applyBorder="1" applyAlignment="1">
      <alignment horizontal="center"/>
    </xf>
    <xf numFmtId="37" fontId="27" fillId="0" borderId="0" xfId="0" applyFont="1" applyFill="1" applyBorder="1" applyAlignment="1"/>
    <xf numFmtId="37" fontId="7" fillId="0" borderId="0" xfId="0" applyFont="1" applyFill="1" applyBorder="1" applyAlignment="1">
      <alignment horizontal="center"/>
    </xf>
    <xf numFmtId="9" fontId="25" fillId="0" borderId="12" xfId="4" applyFont="1" applyFill="1" applyBorder="1" applyAlignment="1">
      <alignment horizontal="center"/>
    </xf>
    <xf numFmtId="170" fontId="25" fillId="0" borderId="13" xfId="0" applyNumberFormat="1" applyFont="1" applyBorder="1" applyAlignment="1">
      <alignment horizontal="center"/>
    </xf>
    <xf numFmtId="37" fontId="7" fillId="5" borderId="40" xfId="0" applyFont="1" applyFill="1" applyBorder="1" applyAlignment="1">
      <alignment horizontal="center"/>
    </xf>
    <xf numFmtId="37" fontId="7" fillId="5" borderId="41" xfId="0" applyFont="1" applyFill="1" applyBorder="1" applyAlignment="1">
      <alignment horizontal="center"/>
    </xf>
    <xf numFmtId="37" fontId="7" fillId="5" borderId="42" xfId="0" applyFont="1" applyFill="1" applyBorder="1" applyAlignment="1">
      <alignment horizontal="center"/>
    </xf>
    <xf numFmtId="37" fontId="3" fillId="0" borderId="0" xfId="0" applyFont="1" applyFill="1" applyBorder="1" applyAlignment="1"/>
    <xf numFmtId="37" fontId="7" fillId="5" borderId="43" xfId="0" applyFont="1" applyFill="1" applyBorder="1" applyAlignment="1">
      <alignment horizontal="center"/>
    </xf>
    <xf numFmtId="37" fontId="7" fillId="5" borderId="44" xfId="0" applyFont="1" applyFill="1" applyBorder="1" applyAlignment="1">
      <alignment horizontal="center"/>
    </xf>
    <xf numFmtId="37" fontId="7" fillId="5" borderId="45" xfId="0" applyFont="1" applyFill="1" applyBorder="1" applyAlignment="1">
      <alignment horizontal="center"/>
    </xf>
    <xf numFmtId="37" fontId="0" fillId="0" borderId="46" xfId="0" applyBorder="1" applyAlignment="1">
      <alignment horizontal="center"/>
    </xf>
    <xf numFmtId="164" fontId="47" fillId="0" borderId="46" xfId="1" applyNumberFormat="1" applyFont="1" applyBorder="1"/>
    <xf numFmtId="37" fontId="26" fillId="14" borderId="46" xfId="0" applyFont="1" applyFill="1" applyBorder="1" applyAlignment="1">
      <alignment horizontal="center" wrapText="1"/>
    </xf>
    <xf numFmtId="37" fontId="26" fillId="14" borderId="46" xfId="0" applyFont="1" applyFill="1" applyBorder="1" applyAlignment="1">
      <alignment horizontal="center"/>
    </xf>
    <xf numFmtId="37" fontId="3" fillId="0" borderId="46" xfId="0" applyFont="1" applyBorder="1" applyAlignment="1" applyProtection="1">
      <alignment horizontal="center"/>
    </xf>
    <xf numFmtId="37" fontId="13" fillId="15" borderId="46" xfId="0" applyFont="1" applyFill="1" applyBorder="1" applyProtection="1"/>
    <xf numFmtId="37" fontId="14" fillId="15" borderId="46" xfId="0" applyFont="1" applyFill="1" applyBorder="1" applyProtection="1"/>
    <xf numFmtId="171" fontId="48" fillId="16" borderId="1" xfId="2" applyNumberFormat="1" applyFont="1" applyFill="1" applyBorder="1"/>
    <xf numFmtId="37" fontId="28" fillId="0" borderId="1" xfId="0" applyFont="1" applyBorder="1" applyAlignment="1">
      <alignment horizontal="center"/>
    </xf>
    <xf numFmtId="1" fontId="28" fillId="0" borderId="1" xfId="0" applyNumberFormat="1" applyFont="1" applyBorder="1" applyAlignment="1">
      <alignment horizontal="center"/>
    </xf>
    <xf numFmtId="37" fontId="3" fillId="0" borderId="0" xfId="0" applyFont="1" applyAlignment="1">
      <alignment horizontal="center"/>
    </xf>
    <xf numFmtId="37" fontId="3" fillId="0" borderId="0" xfId="0" applyFont="1"/>
    <xf numFmtId="37" fontId="7" fillId="0" borderId="0" xfId="0" applyFont="1" applyAlignment="1">
      <alignment horizontal="left"/>
    </xf>
    <xf numFmtId="37" fontId="7" fillId="0" borderId="0" xfId="0" applyFont="1"/>
    <xf numFmtId="37" fontId="7" fillId="0" borderId="0" xfId="0" applyFont="1" applyAlignment="1">
      <alignment horizontal="center"/>
    </xf>
    <xf numFmtId="37" fontId="7" fillId="0" borderId="0" xfId="0" applyFont="1" applyAlignment="1"/>
    <xf numFmtId="37" fontId="29" fillId="0" borderId="0" xfId="0" applyFont="1" applyBorder="1" applyAlignment="1">
      <alignment horizontal="left"/>
    </xf>
    <xf numFmtId="37" fontId="7" fillId="0" borderId="0" xfId="0" applyFont="1" applyAlignment="1">
      <alignment horizontal="left" wrapText="1"/>
    </xf>
    <xf numFmtId="37" fontId="3" fillId="0" borderId="0" xfId="0" applyFont="1" applyBorder="1" applyProtection="1">
      <protection locked="0"/>
    </xf>
    <xf numFmtId="37" fontId="7" fillId="0" borderId="0" xfId="0" applyFont="1" applyBorder="1" applyAlignment="1">
      <alignment horizontal="center"/>
    </xf>
    <xf numFmtId="37" fontId="7" fillId="0" borderId="1" xfId="0" applyFont="1" applyBorder="1" applyAlignment="1">
      <alignment horizontal="center" wrapText="1"/>
    </xf>
    <xf numFmtId="37" fontId="3" fillId="0" borderId="0" xfId="0" applyFont="1" applyFill="1" applyBorder="1" applyAlignment="1">
      <alignment horizontal="center"/>
    </xf>
    <xf numFmtId="37" fontId="7" fillId="0" borderId="0" xfId="0" applyFont="1" applyFill="1" applyBorder="1"/>
    <xf numFmtId="37" fontId="3" fillId="0" borderId="0" xfId="0" applyFont="1" applyFill="1" applyBorder="1"/>
    <xf numFmtId="37" fontId="7" fillId="0" borderId="0" xfId="0" applyFont="1" applyFill="1" applyBorder="1" applyAlignment="1">
      <alignment horizontal="center" wrapText="1"/>
    </xf>
    <xf numFmtId="37" fontId="3" fillId="4" borderId="1" xfId="0" applyFont="1" applyFill="1" applyBorder="1"/>
    <xf numFmtId="37" fontId="3" fillId="4" borderId="1" xfId="0" applyFont="1" applyFill="1" applyBorder="1" applyAlignment="1">
      <alignment horizontal="center"/>
    </xf>
    <xf numFmtId="37" fontId="3" fillId="0" borderId="1" xfId="0" applyFont="1" applyBorder="1"/>
    <xf numFmtId="37" fontId="3" fillId="0" borderId="1" xfId="0" applyFont="1" applyBorder="1" applyAlignment="1">
      <alignment horizontal="center"/>
    </xf>
    <xf numFmtId="37" fontId="3" fillId="0" borderId="1" xfId="0" applyFont="1" applyFill="1" applyBorder="1"/>
    <xf numFmtId="42" fontId="7" fillId="0" borderId="14" xfId="0" applyNumberFormat="1" applyFont="1" applyBorder="1" applyAlignment="1">
      <alignment horizontal="center"/>
    </xf>
    <xf numFmtId="37" fontId="30" fillId="0" borderId="0" xfId="0" applyFont="1" applyAlignment="1">
      <alignment horizontal="center"/>
    </xf>
    <xf numFmtId="37" fontId="3" fillId="10" borderId="0" xfId="0" applyFont="1" applyFill="1" applyAlignment="1">
      <alignment horizontal="center"/>
    </xf>
    <xf numFmtId="37" fontId="3" fillId="10" borderId="0" xfId="0" applyFont="1" applyFill="1"/>
    <xf numFmtId="37" fontId="31" fillId="0" borderId="0" xfId="0" applyFont="1"/>
    <xf numFmtId="37" fontId="2" fillId="0" borderId="0" xfId="0" applyFont="1"/>
    <xf numFmtId="37" fontId="2" fillId="0" borderId="0" xfId="0" applyFont="1" applyAlignment="1">
      <alignment horizontal="center"/>
    </xf>
    <xf numFmtId="37" fontId="30" fillId="0" borderId="0" xfId="0" applyFont="1" applyAlignment="1">
      <alignment horizontal="left"/>
    </xf>
    <xf numFmtId="37" fontId="3" fillId="0" borderId="0" xfId="0" applyFont="1" applyAlignment="1">
      <alignment horizontal="left" indent="6"/>
    </xf>
    <xf numFmtId="37" fontId="3" fillId="0" borderId="13" xfId="0" applyFont="1" applyBorder="1" applyAlignment="1">
      <alignment horizontal="center"/>
    </xf>
    <xf numFmtId="16" fontId="3" fillId="0" borderId="0" xfId="0" applyNumberFormat="1" applyFont="1" applyAlignment="1">
      <alignment horizontal="center"/>
    </xf>
    <xf numFmtId="37" fontId="7" fillId="0" borderId="13" xfId="0" applyFont="1" applyBorder="1" applyAlignment="1">
      <alignment horizontal="center" wrapText="1"/>
    </xf>
    <xf numFmtId="37" fontId="7" fillId="11" borderId="1" xfId="0" applyFont="1" applyFill="1" applyBorder="1" applyAlignment="1">
      <alignment horizontal="center" wrapText="1"/>
    </xf>
    <xf numFmtId="37" fontId="3" fillId="12" borderId="0" xfId="0" applyFont="1" applyFill="1" applyAlignment="1">
      <alignment horizontal="center"/>
    </xf>
    <xf numFmtId="37" fontId="3" fillId="12" borderId="0" xfId="0" applyFont="1" applyFill="1"/>
    <xf numFmtId="37" fontId="49" fillId="0" borderId="0" xfId="0" applyFont="1" applyFill="1" applyBorder="1" applyAlignment="1">
      <alignment horizontal="center" vertical="center" wrapText="1"/>
    </xf>
    <xf numFmtId="42" fontId="7" fillId="0" borderId="0" xfId="0" applyNumberFormat="1" applyFont="1" applyFill="1" applyBorder="1" applyAlignment="1">
      <alignment horizontal="center"/>
    </xf>
    <xf numFmtId="37" fontId="2" fillId="0" borderId="0" xfId="0" applyFont="1" applyFill="1" applyBorder="1"/>
    <xf numFmtId="171" fontId="50" fillId="0" borderId="0" xfId="2" applyNumberFormat="1" applyFont="1" applyFill="1" applyBorder="1"/>
    <xf numFmtId="37" fontId="3" fillId="4" borderId="1" xfId="0" applyFont="1" applyFill="1" applyBorder="1" applyAlignment="1" applyProtection="1">
      <alignment horizontal="center"/>
      <protection locked="0"/>
    </xf>
    <xf numFmtId="37" fontId="3" fillId="0" borderId="1" xfId="0" applyFont="1" applyBorder="1" applyAlignment="1" applyProtection="1">
      <alignment horizontal="center"/>
      <protection locked="0"/>
    </xf>
    <xf numFmtId="37" fontId="12" fillId="0" borderId="0" xfId="0" applyFont="1" applyAlignment="1">
      <alignment horizontal="left"/>
    </xf>
    <xf numFmtId="37" fontId="3" fillId="0" borderId="15" xfId="0" applyFont="1" applyBorder="1" applyAlignment="1">
      <alignment horizontal="left" indent="6"/>
    </xf>
    <xf numFmtId="37" fontId="3" fillId="0" borderId="15" xfId="0" applyFont="1" applyBorder="1" applyAlignment="1">
      <alignment horizontal="center"/>
    </xf>
    <xf numFmtId="37" fontId="3" fillId="0" borderId="16" xfId="0" applyFont="1" applyBorder="1"/>
    <xf numFmtId="16" fontId="3" fillId="0" borderId="16" xfId="0" applyNumberFormat="1" applyFont="1" applyBorder="1" applyAlignment="1">
      <alignment horizontal="center"/>
    </xf>
    <xf numFmtId="37" fontId="7" fillId="0" borderId="0" xfId="0" applyFont="1" applyFill="1" applyBorder="1" applyAlignment="1" applyProtection="1">
      <alignment horizontal="left"/>
      <protection locked="0"/>
    </xf>
    <xf numFmtId="37" fontId="13" fillId="8" borderId="17" xfId="0" applyFont="1" applyFill="1" applyBorder="1" applyAlignment="1" applyProtection="1">
      <alignment horizontal="center" wrapText="1"/>
    </xf>
    <xf numFmtId="164" fontId="13" fillId="5" borderId="47" xfId="1" applyNumberFormat="1" applyFont="1" applyFill="1" applyBorder="1" applyAlignment="1" applyProtection="1">
      <alignment horizontal="center" wrapText="1"/>
    </xf>
    <xf numFmtId="37" fontId="13" fillId="4" borderId="48" xfId="0" applyFont="1" applyFill="1" applyBorder="1" applyAlignment="1" applyProtection="1">
      <alignment horizontal="center" wrapText="1"/>
    </xf>
    <xf numFmtId="37" fontId="13" fillId="0" borderId="49" xfId="0" applyFont="1" applyFill="1" applyBorder="1" applyAlignment="1" applyProtection="1">
      <alignment horizontal="center" wrapText="1"/>
    </xf>
    <xf numFmtId="37" fontId="13" fillId="0" borderId="50" xfId="0" applyFont="1" applyFill="1" applyBorder="1" applyAlignment="1" applyProtection="1">
      <alignment horizontal="center" wrapText="1"/>
    </xf>
    <xf numFmtId="37" fontId="13" fillId="0" borderId="51" xfId="0" applyFont="1" applyFill="1" applyBorder="1" applyAlignment="1" applyProtection="1">
      <alignment horizontal="center" wrapText="1"/>
    </xf>
    <xf numFmtId="37" fontId="7" fillId="0" borderId="16" xfId="0" applyFont="1" applyBorder="1" applyAlignment="1">
      <alignment horizontal="center" wrapText="1"/>
    </xf>
    <xf numFmtId="170" fontId="25" fillId="0" borderId="16" xfId="0" applyNumberFormat="1" applyFont="1" applyFill="1" applyBorder="1" applyAlignment="1">
      <alignment horizontal="center"/>
    </xf>
    <xf numFmtId="170" fontId="25" fillId="0" borderId="1" xfId="0" applyNumberFormat="1" applyFont="1" applyFill="1" applyBorder="1" applyAlignment="1">
      <alignment horizontal="center"/>
    </xf>
    <xf numFmtId="170" fontId="25" fillId="0" borderId="18" xfId="0" applyNumberFormat="1" applyFont="1" applyFill="1" applyBorder="1" applyAlignment="1">
      <alignment horizontal="center"/>
    </xf>
    <xf numFmtId="170" fontId="25" fillId="0" borderId="19" xfId="0" applyNumberFormat="1" applyFont="1" applyFill="1" applyBorder="1" applyAlignment="1">
      <alignment horizontal="center"/>
    </xf>
    <xf numFmtId="9" fontId="25" fillId="0" borderId="20" xfId="4" applyFont="1" applyFill="1" applyBorder="1" applyAlignment="1">
      <alignment horizontal="center"/>
    </xf>
    <xf numFmtId="170" fontId="25" fillId="0" borderId="21" xfId="0" applyNumberFormat="1" applyFont="1" applyFill="1" applyBorder="1" applyAlignment="1">
      <alignment horizontal="center"/>
    </xf>
    <xf numFmtId="170" fontId="25" fillId="0" borderId="22" xfId="0" applyNumberFormat="1" applyFont="1" applyFill="1" applyBorder="1" applyAlignment="1">
      <alignment horizontal="center"/>
    </xf>
    <xf numFmtId="170" fontId="25" fillId="0" borderId="23" xfId="0" applyNumberFormat="1" applyFont="1" applyFill="1" applyBorder="1" applyAlignment="1">
      <alignment horizontal="center"/>
    </xf>
    <xf numFmtId="170" fontId="25" fillId="0" borderId="13" xfId="0" applyNumberFormat="1" applyFont="1" applyFill="1" applyBorder="1" applyAlignment="1">
      <alignment horizontal="center"/>
    </xf>
    <xf numFmtId="170" fontId="25" fillId="0" borderId="24" xfId="0" applyNumberFormat="1" applyFont="1" applyFill="1" applyBorder="1" applyAlignment="1">
      <alignment horizontal="center"/>
    </xf>
    <xf numFmtId="43" fontId="0" fillId="0" borderId="0" xfId="1" applyFont="1"/>
    <xf numFmtId="0" fontId="17" fillId="0" borderId="0" xfId="3" applyFont="1" applyAlignment="1">
      <alignment horizontal="center"/>
    </xf>
    <xf numFmtId="0" fontId="18" fillId="0" borderId="1" xfId="3" applyFont="1" applyBorder="1" applyAlignment="1">
      <alignment horizontal="center" vertical="center" textRotation="255"/>
    </xf>
    <xf numFmtId="165" fontId="7" fillId="0" borderId="41" xfId="0" applyNumberFormat="1" applyFont="1" applyFill="1" applyBorder="1" applyAlignment="1" applyProtection="1">
      <alignment horizontal="center"/>
    </xf>
    <xf numFmtId="169" fontId="7" fillId="5" borderId="41" xfId="0" applyNumberFormat="1" applyFont="1" applyFill="1" applyBorder="1" applyAlignment="1">
      <alignment horizontal="center"/>
    </xf>
    <xf numFmtId="37" fontId="0" fillId="0" borderId="46" xfId="0" applyBorder="1"/>
    <xf numFmtId="170" fontId="25" fillId="0" borderId="46" xfId="0" applyNumberFormat="1" applyFont="1" applyFill="1" applyBorder="1" applyAlignment="1">
      <alignment horizontal="center"/>
    </xf>
    <xf numFmtId="170" fontId="25" fillId="0" borderId="46" xfId="0" applyNumberFormat="1" applyFont="1" applyBorder="1" applyAlignment="1">
      <alignment horizontal="center"/>
    </xf>
    <xf numFmtId="39" fontId="10" fillId="0" borderId="46" xfId="1" applyNumberFormat="1" applyFont="1" applyBorder="1" applyAlignment="1">
      <alignment horizontal="center"/>
    </xf>
    <xf numFmtId="37" fontId="0" fillId="17" borderId="46" xfId="0" applyFill="1" applyBorder="1" applyAlignment="1">
      <alignment wrapText="1"/>
    </xf>
    <xf numFmtId="37" fontId="0" fillId="17" borderId="46" xfId="0" applyFill="1" applyBorder="1" applyAlignment="1">
      <alignment horizontal="center" wrapText="1"/>
    </xf>
    <xf numFmtId="37" fontId="3" fillId="0" borderId="0" xfId="0" applyFont="1" applyFill="1"/>
    <xf numFmtId="37" fontId="3" fillId="0" borderId="0" xfId="0" applyFont="1" applyFill="1" applyAlignment="1">
      <alignment horizontal="center"/>
    </xf>
    <xf numFmtId="37" fontId="51" fillId="18" borderId="1" xfId="0" applyFont="1" applyFill="1" applyBorder="1" applyAlignment="1" applyProtection="1">
      <alignment horizontal="center"/>
      <protection locked="0"/>
    </xf>
    <xf numFmtId="37" fontId="13" fillId="0" borderId="0" xfId="0" applyFont="1" applyFill="1" applyBorder="1" applyAlignment="1" applyProtection="1">
      <alignment horizontal="center" wrapText="1"/>
    </xf>
    <xf numFmtId="37" fontId="7" fillId="0" borderId="25" xfId="0" applyFont="1" applyBorder="1" applyAlignment="1">
      <alignment horizontal="center" wrapText="1"/>
    </xf>
    <xf numFmtId="37" fontId="7" fillId="0" borderId="0" xfId="0" applyFont="1" applyBorder="1" applyAlignment="1">
      <alignment horizontal="center" wrapText="1"/>
    </xf>
    <xf numFmtId="42" fontId="7" fillId="0" borderId="0" xfId="0" applyNumberFormat="1" applyFont="1" applyBorder="1" applyAlignment="1">
      <alignment horizontal="center"/>
    </xf>
    <xf numFmtId="37" fontId="0" fillId="0" borderId="0" xfId="0" applyBorder="1"/>
    <xf numFmtId="37" fontId="7" fillId="0" borderId="46" xfId="0" applyFont="1" applyBorder="1" applyAlignment="1">
      <alignment horizontal="center" wrapText="1"/>
    </xf>
    <xf numFmtId="37" fontId="51" fillId="0" borderId="0" xfId="0" applyFont="1" applyFill="1" applyBorder="1" applyAlignment="1">
      <alignment horizontal="center"/>
    </xf>
    <xf numFmtId="37" fontId="52" fillId="0" borderId="0" xfId="0" applyFont="1" applyFill="1" applyAlignment="1">
      <alignment horizontal="left"/>
    </xf>
    <xf numFmtId="37" fontId="47" fillId="0" borderId="0" xfId="0" applyFont="1"/>
    <xf numFmtId="37" fontId="47" fillId="0" borderId="1" xfId="0" applyFont="1" applyBorder="1"/>
    <xf numFmtId="164" fontId="46" fillId="0" borderId="1" xfId="1" applyNumberFormat="1" applyFont="1" applyBorder="1"/>
    <xf numFmtId="170" fontId="25" fillId="0" borderId="52" xfId="0" applyNumberFormat="1" applyFont="1" applyBorder="1" applyAlignment="1">
      <alignment horizontal="center"/>
    </xf>
    <xf numFmtId="37" fontId="13" fillId="8" borderId="46" xfId="0" applyFont="1" applyFill="1" applyBorder="1" applyAlignment="1" applyProtection="1">
      <alignment horizontal="center" wrapText="1"/>
    </xf>
    <xf numFmtId="37" fontId="3" fillId="13" borderId="46" xfId="0" applyFont="1" applyFill="1" applyBorder="1" applyProtection="1">
      <protection locked="0"/>
    </xf>
    <xf numFmtId="37" fontId="3" fillId="4" borderId="46" xfId="0" applyFont="1" applyFill="1" applyBorder="1" applyAlignment="1" applyProtection="1">
      <alignment horizontal="center"/>
      <protection locked="0"/>
    </xf>
    <xf numFmtId="37" fontId="3" fillId="5" borderId="46" xfId="0" applyFont="1" applyFill="1" applyBorder="1" applyProtection="1">
      <protection locked="0"/>
    </xf>
    <xf numFmtId="37" fontId="3" fillId="5" borderId="46" xfId="0" applyFont="1" applyFill="1" applyBorder="1" applyAlignment="1" applyProtection="1">
      <alignment horizontal="right"/>
      <protection locked="0"/>
    </xf>
    <xf numFmtId="167" fontId="3" fillId="5" borderId="46" xfId="0" applyNumberFormat="1" applyFont="1" applyFill="1" applyBorder="1" applyAlignment="1" applyProtection="1">
      <alignment horizontal="center"/>
      <protection locked="0"/>
    </xf>
    <xf numFmtId="37" fontId="3" fillId="6" borderId="46" xfId="0" applyNumberFormat="1" applyFont="1" applyFill="1" applyBorder="1" applyAlignment="1" applyProtection="1">
      <alignment horizontal="right"/>
      <protection locked="0"/>
    </xf>
    <xf numFmtId="167" fontId="3" fillId="6" borderId="46" xfId="0" applyNumberFormat="1" applyFont="1" applyFill="1" applyBorder="1" applyAlignment="1" applyProtection="1">
      <alignment horizontal="center"/>
      <protection locked="0"/>
    </xf>
    <xf numFmtId="37" fontId="3" fillId="7" borderId="46" xfId="0" applyFont="1" applyFill="1" applyBorder="1" applyAlignment="1" applyProtection="1">
      <alignment horizontal="right"/>
      <protection locked="0"/>
    </xf>
    <xf numFmtId="37" fontId="0" fillId="0" borderId="46" xfId="0" applyFill="1" applyBorder="1" applyProtection="1"/>
    <xf numFmtId="9" fontId="7" fillId="3" borderId="53" xfId="4" applyFont="1" applyFill="1" applyBorder="1" applyAlignment="1" applyProtection="1">
      <alignment horizontal="center"/>
    </xf>
    <xf numFmtId="37" fontId="0" fillId="0" borderId="54" xfId="0" applyBorder="1"/>
    <xf numFmtId="37" fontId="47" fillId="19" borderId="55" xfId="0" applyFont="1" applyFill="1" applyBorder="1"/>
    <xf numFmtId="37" fontId="0" fillId="19" borderId="56" xfId="0" applyFill="1" applyBorder="1"/>
    <xf numFmtId="37" fontId="9" fillId="19" borderId="56" xfId="0" applyFont="1" applyFill="1" applyBorder="1"/>
    <xf numFmtId="37" fontId="0" fillId="19" borderId="54" xfId="0" applyFill="1" applyBorder="1"/>
    <xf numFmtId="37" fontId="26" fillId="0" borderId="0" xfId="0" applyFont="1"/>
    <xf numFmtId="37" fontId="13" fillId="13" borderId="57" xfId="0" applyFont="1" applyFill="1" applyBorder="1" applyAlignment="1" applyProtection="1">
      <alignment horizontal="center" wrapText="1"/>
    </xf>
    <xf numFmtId="37" fontId="13" fillId="13" borderId="58" xfId="0" applyFont="1" applyFill="1" applyBorder="1" applyAlignment="1" applyProtection="1">
      <alignment wrapText="1"/>
    </xf>
    <xf numFmtId="37" fontId="13" fillId="13" borderId="58" xfId="0" applyFont="1" applyFill="1" applyBorder="1" applyAlignment="1" applyProtection="1">
      <alignment horizontal="center" wrapText="1"/>
    </xf>
    <xf numFmtId="37" fontId="13" fillId="4" borderId="59" xfId="0" applyFont="1" applyFill="1" applyBorder="1" applyAlignment="1" applyProtection="1">
      <alignment horizontal="center" wrapText="1"/>
    </xf>
    <xf numFmtId="37" fontId="13" fillId="4" borderId="60" xfId="0" applyFont="1" applyFill="1" applyBorder="1" applyAlignment="1" applyProtection="1">
      <alignment horizontal="center" wrapText="1"/>
    </xf>
    <xf numFmtId="9" fontId="3" fillId="4" borderId="61" xfId="0" applyNumberFormat="1" applyFont="1" applyFill="1" applyBorder="1" applyAlignment="1" applyProtection="1">
      <alignment horizontal="center"/>
      <protection locked="0"/>
    </xf>
    <xf numFmtId="43" fontId="13" fillId="5" borderId="62" xfId="1" applyFont="1" applyFill="1" applyBorder="1" applyAlignment="1" applyProtection="1">
      <alignment horizontal="center" wrapText="1"/>
    </xf>
    <xf numFmtId="43" fontId="13" fillId="5" borderId="50" xfId="1" applyFont="1" applyFill="1" applyBorder="1" applyAlignment="1" applyProtection="1">
      <alignment horizontal="center" wrapText="1"/>
    </xf>
    <xf numFmtId="164" fontId="13" fillId="5" borderId="63" xfId="1" applyNumberFormat="1" applyFont="1" applyFill="1" applyBorder="1" applyAlignment="1" applyProtection="1">
      <alignment horizontal="center" wrapText="1"/>
    </xf>
    <xf numFmtId="165" fontId="13" fillId="5" borderId="64" xfId="0" applyNumberFormat="1" applyFont="1" applyFill="1" applyBorder="1" applyAlignment="1" applyProtection="1">
      <alignment horizontal="center" wrapText="1"/>
    </xf>
    <xf numFmtId="37" fontId="3" fillId="5" borderId="65" xfId="0" applyFont="1" applyFill="1" applyBorder="1" applyProtection="1">
      <protection locked="0"/>
    </xf>
    <xf numFmtId="164" fontId="3" fillId="5" borderId="61" xfId="1" applyNumberFormat="1" applyFont="1" applyFill="1" applyBorder="1" applyAlignment="1" applyProtection="1">
      <alignment horizontal="center"/>
      <protection locked="0"/>
    </xf>
    <xf numFmtId="37" fontId="13" fillId="8" borderId="50" xfId="0" applyFont="1" applyFill="1" applyBorder="1" applyAlignment="1" applyProtection="1">
      <alignment horizontal="center" wrapText="1"/>
    </xf>
    <xf numFmtId="10" fontId="13" fillId="8" borderId="66" xfId="0" applyNumberFormat="1" applyFont="1" applyFill="1" applyBorder="1" applyAlignment="1" applyProtection="1">
      <alignment horizontal="center" wrapText="1"/>
    </xf>
    <xf numFmtId="37" fontId="3" fillId="6" borderId="65" xfId="0" applyNumberFormat="1" applyFont="1" applyFill="1" applyBorder="1" applyAlignment="1" applyProtection="1">
      <alignment horizontal="center"/>
      <protection locked="0"/>
    </xf>
    <xf numFmtId="9" fontId="3" fillId="6" borderId="61" xfId="0" applyNumberFormat="1" applyFont="1" applyFill="1" applyBorder="1" applyAlignment="1" applyProtection="1">
      <alignment horizontal="right"/>
      <protection locked="0"/>
    </xf>
    <xf numFmtId="37" fontId="13" fillId="9" borderId="62" xfId="0" applyFont="1" applyFill="1" applyBorder="1" applyAlignment="1" applyProtection="1">
      <alignment horizontal="center" wrapText="1"/>
    </xf>
    <xf numFmtId="37" fontId="13" fillId="9" borderId="50" xfId="0" applyFont="1" applyFill="1" applyBorder="1" applyAlignment="1" applyProtection="1">
      <alignment horizontal="center" wrapText="1"/>
    </xf>
    <xf numFmtId="165" fontId="13" fillId="9" borderId="66" xfId="0" applyNumberFormat="1" applyFont="1" applyFill="1" applyBorder="1" applyAlignment="1" applyProtection="1">
      <alignment horizontal="center" wrapText="1"/>
    </xf>
    <xf numFmtId="37" fontId="3" fillId="7" borderId="65" xfId="0" applyFont="1" applyFill="1" applyBorder="1" applyAlignment="1" applyProtection="1">
      <alignment horizontal="center"/>
      <protection locked="0"/>
    </xf>
    <xf numFmtId="167" fontId="3" fillId="7" borderId="61" xfId="0" applyNumberFormat="1" applyFont="1" applyFill="1" applyBorder="1" applyAlignment="1" applyProtection="1">
      <alignment horizontal="center"/>
      <protection locked="0"/>
    </xf>
    <xf numFmtId="43" fontId="13" fillId="0" borderId="67" xfId="1" applyFont="1" applyFill="1" applyBorder="1" applyAlignment="1" applyProtection="1">
      <alignment horizontal="center" wrapText="1"/>
    </xf>
    <xf numFmtId="9" fontId="13" fillId="3" borderId="68" xfId="4" applyFont="1" applyFill="1" applyBorder="1" applyAlignment="1" applyProtection="1">
      <alignment horizontal="center" wrapText="1"/>
    </xf>
    <xf numFmtId="9" fontId="3" fillId="3" borderId="69" xfId="4" applyFont="1" applyFill="1" applyBorder="1" applyAlignment="1" applyProtection="1">
      <alignment horizontal="center"/>
    </xf>
    <xf numFmtId="164" fontId="46" fillId="0" borderId="25" xfId="1" applyNumberFormat="1" applyFont="1" applyBorder="1"/>
    <xf numFmtId="37" fontId="47" fillId="0" borderId="0" xfId="0" applyFont="1" applyBorder="1"/>
    <xf numFmtId="164" fontId="46" fillId="0" borderId="0" xfId="1" applyNumberFormat="1" applyFont="1" applyBorder="1"/>
    <xf numFmtId="37" fontId="47" fillId="0" borderId="0" xfId="0" applyFont="1" applyBorder="1" applyAlignment="1">
      <alignment horizontal="center"/>
    </xf>
    <xf numFmtId="164" fontId="46" fillId="0" borderId="70" xfId="1" applyNumberFormat="1" applyFont="1" applyBorder="1"/>
    <xf numFmtId="9" fontId="10" fillId="0" borderId="0" xfId="4" applyFont="1" applyFill="1" applyBorder="1"/>
    <xf numFmtId="9" fontId="47" fillId="0" borderId="0" xfId="4" applyFont="1" applyBorder="1"/>
    <xf numFmtId="37" fontId="47" fillId="0" borderId="0" xfId="0" applyFont="1" applyBorder="1" applyAlignment="1">
      <alignment horizontal="center" vertical="center" wrapText="1"/>
    </xf>
    <xf numFmtId="164" fontId="46" fillId="0" borderId="46" xfId="1" applyNumberFormat="1" applyFont="1" applyFill="1" applyBorder="1"/>
    <xf numFmtId="164" fontId="46" fillId="0" borderId="55" xfId="1" applyNumberFormat="1" applyFont="1" applyFill="1" applyBorder="1"/>
    <xf numFmtId="37" fontId="0" fillId="0" borderId="46" xfId="0" applyFill="1" applyBorder="1"/>
    <xf numFmtId="170" fontId="25" fillId="0" borderId="55" xfId="0" applyNumberFormat="1" applyFont="1" applyBorder="1" applyAlignment="1">
      <alignment horizontal="center"/>
    </xf>
    <xf numFmtId="170" fontId="25" fillId="0" borderId="55" xfId="0" applyNumberFormat="1" applyFont="1" applyFill="1" applyBorder="1" applyAlignment="1">
      <alignment horizontal="center"/>
    </xf>
    <xf numFmtId="37" fontId="10" fillId="0" borderId="46" xfId="1" applyNumberFormat="1" applyFont="1" applyFill="1" applyBorder="1" applyAlignment="1">
      <alignment horizontal="center"/>
    </xf>
    <xf numFmtId="37" fontId="0" fillId="0" borderId="0" xfId="0" applyNumberFormat="1" applyAlignment="1">
      <alignment horizontal="center"/>
    </xf>
    <xf numFmtId="37" fontId="9" fillId="0" borderId="0" xfId="0" applyFont="1" applyFill="1" applyBorder="1"/>
    <xf numFmtId="9" fontId="47" fillId="0" borderId="0" xfId="4" applyFont="1" applyBorder="1" applyAlignment="1">
      <alignment horizontal="right"/>
    </xf>
    <xf numFmtId="37" fontId="53" fillId="0" borderId="0" xfId="0" applyFont="1" applyFill="1" applyBorder="1" applyAlignment="1">
      <alignment horizontal="center"/>
    </xf>
    <xf numFmtId="37" fontId="47" fillId="0" borderId="0" xfId="0" applyFont="1" applyFill="1"/>
    <xf numFmtId="164" fontId="46" fillId="0" borderId="0" xfId="1" applyNumberFormat="1" applyFont="1" applyFill="1" applyBorder="1"/>
    <xf numFmtId="37" fontId="47" fillId="20" borderId="55" xfId="0" applyFont="1" applyFill="1" applyBorder="1"/>
    <xf numFmtId="37" fontId="9" fillId="20" borderId="56" xfId="0" applyFont="1" applyFill="1" applyBorder="1"/>
    <xf numFmtId="37" fontId="9" fillId="20" borderId="54" xfId="0" applyFont="1" applyFill="1" applyBorder="1"/>
    <xf numFmtId="37" fontId="47" fillId="20" borderId="71" xfId="0" applyFont="1" applyFill="1" applyBorder="1"/>
    <xf numFmtId="37" fontId="0" fillId="20" borderId="72" xfId="0" applyFill="1" applyBorder="1"/>
    <xf numFmtId="37" fontId="0" fillId="0" borderId="41" xfId="0" applyBorder="1"/>
    <xf numFmtId="9" fontId="10" fillId="0" borderId="41" xfId="4" applyFont="1" applyFill="1" applyBorder="1"/>
    <xf numFmtId="37" fontId="9" fillId="0" borderId="41" xfId="0" applyFont="1" applyFill="1" applyBorder="1"/>
    <xf numFmtId="164" fontId="46" fillId="0" borderId="41" xfId="1" applyNumberFormat="1" applyFont="1" applyFill="1" applyBorder="1"/>
    <xf numFmtId="37" fontId="0" fillId="0" borderId="41" xfId="0" applyFill="1" applyBorder="1"/>
    <xf numFmtId="37" fontId="47" fillId="0" borderId="1" xfId="0" applyFont="1" applyBorder="1" applyAlignment="1">
      <alignment horizontal="right"/>
    </xf>
    <xf numFmtId="164" fontId="46" fillId="0" borderId="13" xfId="1" applyNumberFormat="1" applyFont="1" applyBorder="1"/>
    <xf numFmtId="9" fontId="47" fillId="0" borderId="46" xfId="4" applyFont="1" applyBorder="1"/>
    <xf numFmtId="164" fontId="46" fillId="0" borderId="46" xfId="1" applyNumberFormat="1" applyFont="1" applyBorder="1"/>
    <xf numFmtId="37" fontId="54" fillId="0" borderId="0" xfId="0" applyFont="1" applyFill="1" applyBorder="1"/>
    <xf numFmtId="1" fontId="37" fillId="0" borderId="46" xfId="2" applyNumberFormat="1" applyFont="1" applyBorder="1" applyAlignment="1">
      <alignment horizontal="center"/>
    </xf>
    <xf numFmtId="37" fontId="38" fillId="19" borderId="16" xfId="0" applyFont="1" applyFill="1" applyBorder="1" applyAlignment="1">
      <alignment horizontal="center" wrapText="1"/>
    </xf>
    <xf numFmtId="37" fontId="38" fillId="19" borderId="27" xfId="0" applyFont="1" applyFill="1" applyBorder="1" applyAlignment="1">
      <alignment horizontal="center" wrapText="1"/>
    </xf>
    <xf numFmtId="37" fontId="38" fillId="19" borderId="73" xfId="0" applyFont="1" applyFill="1" applyBorder="1" applyAlignment="1">
      <alignment horizontal="center" wrapText="1"/>
    </xf>
    <xf numFmtId="0" fontId="7" fillId="0" borderId="28" xfId="0" applyNumberFormat="1" applyFont="1" applyBorder="1" applyAlignment="1">
      <alignment horizontal="center"/>
    </xf>
    <xf numFmtId="37" fontId="9" fillId="0" borderId="46" xfId="0" applyFont="1" applyFill="1" applyBorder="1"/>
    <xf numFmtId="37" fontId="47" fillId="18" borderId="70" xfId="0" applyFont="1" applyFill="1" applyBorder="1" applyAlignment="1">
      <alignment horizontal="center"/>
    </xf>
    <xf numFmtId="37" fontId="47" fillId="18" borderId="1" xfId="0" applyFont="1" applyFill="1" applyBorder="1" applyAlignment="1">
      <alignment horizontal="center"/>
    </xf>
    <xf numFmtId="37" fontId="47" fillId="18" borderId="74" xfId="0" applyFont="1" applyFill="1" applyBorder="1" applyAlignment="1">
      <alignment horizontal="center"/>
    </xf>
    <xf numFmtId="9" fontId="47" fillId="18" borderId="25" xfId="4" applyFont="1" applyFill="1" applyBorder="1" applyAlignment="1">
      <alignment horizontal="center"/>
    </xf>
    <xf numFmtId="9" fontId="47" fillId="18" borderId="29" xfId="4" applyFont="1" applyFill="1" applyBorder="1"/>
    <xf numFmtId="169" fontId="0" fillId="0" borderId="0" xfId="0" applyNumberFormat="1" applyFill="1"/>
    <xf numFmtId="37" fontId="47" fillId="18" borderId="1" xfId="0" applyFont="1" applyFill="1" applyBorder="1" applyAlignment="1">
      <alignment horizontal="center" vertical="center" wrapText="1"/>
    </xf>
    <xf numFmtId="9" fontId="47" fillId="18" borderId="1" xfId="4" applyFont="1" applyFill="1" applyBorder="1"/>
    <xf numFmtId="9" fontId="47" fillId="18" borderId="13" xfId="4" applyFont="1" applyFill="1" applyBorder="1"/>
    <xf numFmtId="37" fontId="47" fillId="18" borderId="1" xfId="0" applyFont="1" applyFill="1" applyBorder="1"/>
    <xf numFmtId="37" fontId="47" fillId="18" borderId="1" xfId="0" applyFont="1" applyFill="1" applyBorder="1" applyAlignment="1">
      <alignment horizontal="right"/>
    </xf>
    <xf numFmtId="39" fontId="10" fillId="0" borderId="55" xfId="1" applyNumberFormat="1" applyFont="1" applyBorder="1" applyAlignment="1">
      <alignment horizontal="center"/>
    </xf>
    <xf numFmtId="169" fontId="0" fillId="0" borderId="46" xfId="0" applyNumberFormat="1" applyFill="1" applyBorder="1"/>
    <xf numFmtId="37" fontId="9" fillId="18" borderId="46" xfId="0" applyFont="1" applyFill="1" applyBorder="1" applyAlignment="1">
      <alignment horizontal="center"/>
    </xf>
    <xf numFmtId="9" fontId="3" fillId="4" borderId="55" xfId="4" applyFont="1" applyFill="1" applyBorder="1" applyAlignment="1" applyProtection="1">
      <alignment horizontal="center"/>
      <protection locked="0"/>
    </xf>
    <xf numFmtId="37" fontId="13" fillId="0" borderId="75" xfId="0" applyFont="1" applyFill="1" applyBorder="1" applyAlignment="1" applyProtection="1">
      <alignment horizontal="center" wrapText="1"/>
    </xf>
    <xf numFmtId="37" fontId="13" fillId="4" borderId="76" xfId="0" applyFont="1" applyFill="1" applyBorder="1" applyAlignment="1" applyProtection="1">
      <alignment horizontal="center" wrapText="1"/>
    </xf>
    <xf numFmtId="37" fontId="13" fillId="0" borderId="77" xfId="0" applyFont="1" applyFill="1" applyBorder="1" applyAlignment="1" applyProtection="1">
      <alignment horizontal="center" wrapText="1"/>
    </xf>
    <xf numFmtId="37" fontId="22" fillId="0" borderId="0" xfId="0" applyFont="1" applyFill="1" applyProtection="1"/>
    <xf numFmtId="37" fontId="7" fillId="0" borderId="0" xfId="0" applyFont="1" applyBorder="1"/>
    <xf numFmtId="37" fontId="3" fillId="0" borderId="0" xfId="0" applyFont="1" applyBorder="1"/>
    <xf numFmtId="37" fontId="3" fillId="0" borderId="0" xfId="0" applyFont="1" applyBorder="1" applyAlignment="1">
      <alignment horizontal="center"/>
    </xf>
    <xf numFmtId="37" fontId="7" fillId="0" borderId="0" xfId="0" applyFont="1" applyBorder="1" applyAlignment="1">
      <alignment horizontal="left"/>
    </xf>
    <xf numFmtId="164" fontId="46" fillId="18" borderId="1" xfId="1" applyNumberFormat="1" applyFont="1" applyFill="1" applyBorder="1"/>
    <xf numFmtId="37" fontId="40" fillId="0" borderId="0" xfId="0" applyFont="1" applyFill="1" applyBorder="1" applyAlignment="1">
      <alignment horizontal="center" wrapText="1"/>
    </xf>
    <xf numFmtId="43" fontId="10" fillId="20" borderId="1" xfId="1" applyFont="1" applyFill="1" applyBorder="1" applyAlignment="1">
      <alignment horizontal="center"/>
    </xf>
    <xf numFmtId="9" fontId="47" fillId="18" borderId="25" xfId="4" applyFont="1" applyFill="1" applyBorder="1"/>
    <xf numFmtId="37" fontId="0" fillId="18" borderId="46" xfId="0" applyFill="1" applyBorder="1" applyAlignment="1">
      <alignment horizontal="center"/>
    </xf>
    <xf numFmtId="37" fontId="0" fillId="0" borderId="1" xfId="0" applyFill="1" applyBorder="1"/>
    <xf numFmtId="165" fontId="13" fillId="5" borderId="78" xfId="0" applyNumberFormat="1" applyFont="1" applyFill="1" applyBorder="1" applyAlignment="1" applyProtection="1">
      <alignment horizontal="center" wrapText="1"/>
    </xf>
    <xf numFmtId="165" fontId="7" fillId="0" borderId="79" xfId="0" applyNumberFormat="1" applyFont="1" applyFill="1" applyBorder="1" applyAlignment="1" applyProtection="1">
      <alignment horizontal="center"/>
    </xf>
    <xf numFmtId="165" fontId="13" fillId="5" borderId="80" xfId="0" applyNumberFormat="1" applyFont="1" applyFill="1" applyBorder="1" applyAlignment="1" applyProtection="1">
      <alignment horizontal="center" wrapText="1"/>
    </xf>
    <xf numFmtId="37" fontId="55" fillId="0" borderId="46" xfId="0" applyFont="1" applyFill="1" applyBorder="1" applyAlignment="1" applyProtection="1">
      <alignment horizontal="center" wrapText="1"/>
    </xf>
    <xf numFmtId="170" fontId="25" fillId="0" borderId="30" xfId="0" applyNumberFormat="1" applyFont="1" applyFill="1" applyBorder="1" applyAlignment="1">
      <alignment horizontal="center"/>
    </xf>
    <xf numFmtId="170" fontId="25" fillId="0" borderId="14" xfId="0" applyNumberFormat="1" applyFont="1" applyFill="1" applyBorder="1" applyAlignment="1">
      <alignment horizontal="center"/>
    </xf>
    <xf numFmtId="9" fontId="33" fillId="0" borderId="46" xfId="4" applyFont="1" applyFill="1" applyBorder="1" applyAlignment="1">
      <alignment horizontal="center"/>
    </xf>
    <xf numFmtId="37" fontId="7" fillId="0" borderId="16" xfId="0" applyFont="1" applyBorder="1" applyAlignment="1">
      <alignment horizontal="center"/>
    </xf>
    <xf numFmtId="37" fontId="7" fillId="0" borderId="16" xfId="0" applyFont="1" applyBorder="1"/>
    <xf numFmtId="37" fontId="38" fillId="19" borderId="30" xfId="0" applyFont="1" applyFill="1" applyBorder="1" applyAlignment="1">
      <alignment horizontal="center" wrapText="1"/>
    </xf>
    <xf numFmtId="165" fontId="13" fillId="9" borderId="81" xfId="0" applyNumberFormat="1" applyFont="1" applyFill="1" applyBorder="1" applyAlignment="1" applyProtection="1">
      <alignment horizontal="center" wrapText="1"/>
    </xf>
    <xf numFmtId="37" fontId="55" fillId="0" borderId="0" xfId="0" applyFont="1" applyFill="1" applyBorder="1" applyAlignment="1" applyProtection="1">
      <alignment horizontal="center" wrapText="1"/>
    </xf>
    <xf numFmtId="0" fontId="16" fillId="0" borderId="0" xfId="3" applyFont="1" applyBorder="1" applyAlignment="1">
      <alignment horizontal="left" indent="2"/>
    </xf>
    <xf numFmtId="0" fontId="16" fillId="0" borderId="25" xfId="3" applyFont="1" applyBorder="1"/>
    <xf numFmtId="0" fontId="16" fillId="0" borderId="27" xfId="3" applyFont="1" applyBorder="1"/>
    <xf numFmtId="0" fontId="19" fillId="0" borderId="25" xfId="3" applyFont="1" applyFill="1" applyBorder="1" applyAlignment="1">
      <alignment horizontal="center" vertical="center" textRotation="90"/>
    </xf>
    <xf numFmtId="0" fontId="16" fillId="0" borderId="82" xfId="3" applyFont="1" applyBorder="1" applyAlignment="1">
      <alignment horizontal="center"/>
    </xf>
    <xf numFmtId="0" fontId="16" fillId="0" borderId="83" xfId="3" applyFont="1" applyBorder="1" applyAlignment="1">
      <alignment wrapText="1"/>
    </xf>
    <xf numFmtId="0" fontId="16" fillId="0" borderId="72" xfId="3" applyFont="1" applyBorder="1" applyAlignment="1">
      <alignment horizontal="center"/>
    </xf>
    <xf numFmtId="165" fontId="19" fillId="0" borderId="84" xfId="3" applyNumberFormat="1" applyFont="1" applyFill="1" applyBorder="1" applyAlignment="1" applyProtection="1">
      <alignment horizontal="center" wrapText="1"/>
    </xf>
    <xf numFmtId="37" fontId="13" fillId="0" borderId="57" xfId="0" applyFont="1" applyFill="1" applyBorder="1" applyAlignment="1" applyProtection="1">
      <alignment horizontal="center" wrapText="1"/>
    </xf>
    <xf numFmtId="37" fontId="13" fillId="0" borderId="85" xfId="0" applyFont="1" applyFill="1" applyBorder="1" applyAlignment="1" applyProtection="1">
      <alignment horizontal="center" wrapText="1"/>
    </xf>
    <xf numFmtId="37" fontId="13" fillId="0" borderId="86" xfId="0" applyFont="1" applyFill="1" applyBorder="1" applyAlignment="1" applyProtection="1">
      <alignment horizontal="center" wrapText="1"/>
    </xf>
    <xf numFmtId="37" fontId="3" fillId="13" borderId="52" xfId="0" applyFont="1" applyFill="1" applyBorder="1" applyProtection="1">
      <protection locked="0"/>
    </xf>
    <xf numFmtId="37" fontId="3" fillId="4" borderId="52" xfId="0" applyFont="1" applyFill="1" applyBorder="1" applyAlignment="1" applyProtection="1">
      <alignment horizontal="center"/>
      <protection locked="0"/>
    </xf>
    <xf numFmtId="9" fontId="3" fillId="4" borderId="71" xfId="4" applyFont="1" applyFill="1" applyBorder="1" applyAlignment="1" applyProtection="1">
      <alignment horizontal="center"/>
      <protection locked="0"/>
    </xf>
    <xf numFmtId="9" fontId="3" fillId="4" borderId="87" xfId="0" applyNumberFormat="1" applyFont="1" applyFill="1" applyBorder="1" applyAlignment="1" applyProtection="1">
      <alignment horizontal="center"/>
      <protection locked="0"/>
    </xf>
    <xf numFmtId="37" fontId="3" fillId="5" borderId="88" xfId="0" applyFont="1" applyFill="1" applyBorder="1" applyProtection="1">
      <protection locked="0"/>
    </xf>
    <xf numFmtId="37" fontId="3" fillId="5" borderId="52" xfId="0" applyFont="1" applyFill="1" applyBorder="1" applyProtection="1">
      <protection locked="0"/>
    </xf>
    <xf numFmtId="37" fontId="3" fillId="5" borderId="52" xfId="0" applyFont="1" applyFill="1" applyBorder="1" applyAlignment="1" applyProtection="1">
      <alignment horizontal="right"/>
      <protection locked="0"/>
    </xf>
    <xf numFmtId="167" fontId="3" fillId="5" borderId="52" xfId="0" applyNumberFormat="1" applyFont="1" applyFill="1" applyBorder="1" applyAlignment="1" applyProtection="1">
      <alignment horizontal="center"/>
      <protection locked="0"/>
    </xf>
    <xf numFmtId="164" fontId="3" fillId="5" borderId="87" xfId="1" applyNumberFormat="1" applyFont="1" applyFill="1" applyBorder="1" applyAlignment="1" applyProtection="1">
      <alignment horizontal="center"/>
      <protection locked="0"/>
    </xf>
    <xf numFmtId="37" fontId="3" fillId="6" borderId="88" xfId="0" applyNumberFormat="1" applyFont="1" applyFill="1" applyBorder="1" applyAlignment="1" applyProtection="1">
      <alignment horizontal="center"/>
      <protection locked="0"/>
    </xf>
    <xf numFmtId="37" fontId="3" fillId="6" borderId="52" xfId="0" applyNumberFormat="1" applyFont="1" applyFill="1" applyBorder="1" applyAlignment="1" applyProtection="1">
      <alignment horizontal="right"/>
      <protection locked="0"/>
    </xf>
    <xf numFmtId="167" fontId="3" fillId="6" borderId="52" xfId="0" applyNumberFormat="1" applyFont="1" applyFill="1" applyBorder="1" applyAlignment="1" applyProtection="1">
      <alignment horizontal="center"/>
      <protection locked="0"/>
    </xf>
    <xf numFmtId="9" fontId="3" fillId="6" borderId="87" xfId="0" applyNumberFormat="1" applyFont="1" applyFill="1" applyBorder="1" applyAlignment="1" applyProtection="1">
      <alignment horizontal="right"/>
      <protection locked="0"/>
    </xf>
    <xf numFmtId="37" fontId="3" fillId="7" borderId="88" xfId="0" applyFont="1" applyFill="1" applyBorder="1" applyAlignment="1" applyProtection="1">
      <alignment horizontal="center"/>
      <protection locked="0"/>
    </xf>
    <xf numFmtId="37" fontId="3" fillId="7" borderId="52" xfId="0" applyFont="1" applyFill="1" applyBorder="1" applyAlignment="1" applyProtection="1">
      <alignment horizontal="right"/>
      <protection locked="0"/>
    </xf>
    <xf numFmtId="167" fontId="3" fillId="7" borderId="87" xfId="0" applyNumberFormat="1" applyFont="1" applyFill="1" applyBorder="1" applyAlignment="1" applyProtection="1">
      <alignment horizontal="center"/>
      <protection locked="0"/>
    </xf>
    <xf numFmtId="9" fontId="3" fillId="3" borderId="89" xfId="4" applyFont="1" applyFill="1" applyBorder="1" applyAlignment="1" applyProtection="1">
      <alignment horizontal="center"/>
    </xf>
    <xf numFmtId="37" fontId="0" fillId="0" borderId="52" xfId="0" applyFill="1" applyBorder="1" applyProtection="1"/>
    <xf numFmtId="37" fontId="3" fillId="13" borderId="73" xfId="0" applyFont="1" applyFill="1" applyBorder="1" applyProtection="1">
      <protection locked="0"/>
    </xf>
    <xf numFmtId="37" fontId="3" fillId="4" borderId="73" xfId="0" applyFont="1" applyFill="1" applyBorder="1" applyAlignment="1" applyProtection="1">
      <alignment horizontal="center"/>
      <protection locked="0"/>
    </xf>
    <xf numFmtId="9" fontId="3" fillId="4" borderId="72" xfId="4" applyFont="1" applyFill="1" applyBorder="1" applyAlignment="1" applyProtection="1">
      <alignment horizontal="center"/>
      <protection locked="0"/>
    </xf>
    <xf numFmtId="9" fontId="3" fillId="4" borderId="90" xfId="0" applyNumberFormat="1" applyFont="1" applyFill="1" applyBorder="1" applyAlignment="1" applyProtection="1">
      <alignment horizontal="center"/>
      <protection locked="0"/>
    </xf>
    <xf numFmtId="37" fontId="3" fillId="5" borderId="91" xfId="0" applyFont="1" applyFill="1" applyBorder="1" applyProtection="1">
      <protection locked="0"/>
    </xf>
    <xf numFmtId="37" fontId="3" fillId="5" borderId="73" xfId="0" applyFont="1" applyFill="1" applyBorder="1" applyProtection="1">
      <protection locked="0"/>
    </xf>
    <xf numFmtId="37" fontId="3" fillId="5" borderId="73" xfId="0" applyFont="1" applyFill="1" applyBorder="1" applyAlignment="1" applyProtection="1">
      <alignment horizontal="right"/>
      <protection locked="0"/>
    </xf>
    <xf numFmtId="167" fontId="3" fillId="5" borderId="73" xfId="0" applyNumberFormat="1" applyFont="1" applyFill="1" applyBorder="1" applyAlignment="1" applyProtection="1">
      <alignment horizontal="center"/>
      <protection locked="0"/>
    </xf>
    <xf numFmtId="164" fontId="3" fillId="5" borderId="90" xfId="1" applyNumberFormat="1" applyFont="1" applyFill="1" applyBorder="1" applyAlignment="1" applyProtection="1">
      <alignment horizontal="center"/>
      <protection locked="0"/>
    </xf>
    <xf numFmtId="37" fontId="3" fillId="6" borderId="91" xfId="0" applyNumberFormat="1" applyFont="1" applyFill="1" applyBorder="1" applyAlignment="1" applyProtection="1">
      <alignment horizontal="center"/>
      <protection locked="0"/>
    </xf>
    <xf numFmtId="37" fontId="3" fillId="6" borderId="73" xfId="0" applyNumberFormat="1" applyFont="1" applyFill="1" applyBorder="1" applyAlignment="1" applyProtection="1">
      <alignment horizontal="right"/>
      <protection locked="0"/>
    </xf>
    <xf numFmtId="167" fontId="3" fillId="6" borderId="73" xfId="0" applyNumberFormat="1" applyFont="1" applyFill="1" applyBorder="1" applyAlignment="1" applyProtection="1">
      <alignment horizontal="center"/>
      <protection locked="0"/>
    </xf>
    <xf numFmtId="9" fontId="3" fillId="6" borderId="90" xfId="0" applyNumberFormat="1" applyFont="1" applyFill="1" applyBorder="1" applyAlignment="1" applyProtection="1">
      <alignment horizontal="right"/>
      <protection locked="0"/>
    </xf>
    <xf numFmtId="37" fontId="3" fillId="7" borderId="91" xfId="0" applyFont="1" applyFill="1" applyBorder="1" applyAlignment="1" applyProtection="1">
      <alignment horizontal="center"/>
      <protection locked="0"/>
    </xf>
    <xf numFmtId="37" fontId="3" fillId="7" borderId="73" xfId="0" applyFont="1" applyFill="1" applyBorder="1" applyAlignment="1" applyProtection="1">
      <alignment horizontal="right"/>
      <protection locked="0"/>
    </xf>
    <xf numFmtId="167" fontId="3" fillId="7" borderId="90" xfId="0" applyNumberFormat="1" applyFont="1" applyFill="1" applyBorder="1" applyAlignment="1" applyProtection="1">
      <alignment horizontal="center"/>
      <protection locked="0"/>
    </xf>
    <xf numFmtId="9" fontId="3" fillId="3" borderId="92" xfId="4" applyFont="1" applyFill="1" applyBorder="1" applyAlignment="1" applyProtection="1">
      <alignment horizontal="center"/>
    </xf>
    <xf numFmtId="37" fontId="0" fillId="0" borderId="73" xfId="0" applyFill="1" applyBorder="1" applyProtection="1"/>
    <xf numFmtId="37" fontId="7" fillId="0" borderId="77" xfId="0" applyFont="1" applyFill="1" applyBorder="1" applyAlignment="1" applyProtection="1">
      <alignment horizontal="center"/>
    </xf>
    <xf numFmtId="37" fontId="7" fillId="0" borderId="46" xfId="0" applyFont="1" applyFill="1" applyBorder="1" applyProtection="1"/>
    <xf numFmtId="37" fontId="56" fillId="0" borderId="46" xfId="0" applyFont="1" applyFill="1" applyBorder="1" applyProtection="1"/>
    <xf numFmtId="37" fontId="0" fillId="0" borderId="46" xfId="0" applyFill="1" applyBorder="1" applyAlignment="1" applyProtection="1">
      <alignment horizontal="right"/>
      <protection locked="0"/>
    </xf>
    <xf numFmtId="37" fontId="3" fillId="0" borderId="93" xfId="0" applyFont="1" applyFill="1" applyBorder="1" applyAlignment="1" applyProtection="1">
      <alignment horizontal="right"/>
    </xf>
    <xf numFmtId="43" fontId="3" fillId="0" borderId="73" xfId="1" applyFont="1" applyFill="1" applyBorder="1" applyAlignment="1" applyProtection="1">
      <alignment horizontal="center"/>
    </xf>
    <xf numFmtId="37" fontId="3" fillId="0" borderId="90" xfId="0" applyFont="1" applyFill="1" applyBorder="1" applyAlignment="1" applyProtection="1">
      <alignment horizontal="right"/>
    </xf>
    <xf numFmtId="37" fontId="3" fillId="0" borderId="73" xfId="0" applyFont="1" applyFill="1" applyBorder="1" applyAlignment="1" applyProtection="1">
      <alignment horizontal="right"/>
    </xf>
    <xf numFmtId="37" fontId="3" fillId="0" borderId="72" xfId="0" applyFont="1" applyFill="1" applyBorder="1" applyAlignment="1" applyProtection="1">
      <alignment horizontal="right"/>
    </xf>
    <xf numFmtId="37" fontId="3" fillId="0" borderId="91" xfId="0" applyFont="1" applyFill="1" applyBorder="1" applyAlignment="1" applyProtection="1">
      <alignment horizontal="right"/>
    </xf>
    <xf numFmtId="9" fontId="3" fillId="0" borderId="91" xfId="4" applyFont="1" applyFill="1" applyBorder="1" applyAlignment="1" applyProtection="1">
      <alignment horizontal="right"/>
    </xf>
    <xf numFmtId="9" fontId="3" fillId="0" borderId="90" xfId="4" applyFont="1" applyFill="1" applyBorder="1" applyAlignment="1" applyProtection="1">
      <alignment horizontal="right"/>
    </xf>
    <xf numFmtId="43" fontId="3" fillId="0" borderId="92" xfId="1" applyFont="1" applyFill="1" applyBorder="1" applyAlignment="1" applyProtection="1">
      <alignment horizontal="right"/>
    </xf>
    <xf numFmtId="43" fontId="3" fillId="0" borderId="91" xfId="1" applyFont="1" applyFill="1" applyBorder="1" applyAlignment="1" applyProtection="1">
      <alignment horizontal="center"/>
    </xf>
    <xf numFmtId="39" fontId="3" fillId="0" borderId="90" xfId="0" applyNumberFormat="1" applyFont="1" applyFill="1" applyBorder="1" applyAlignment="1" applyProtection="1">
      <alignment horizontal="center"/>
    </xf>
    <xf numFmtId="37" fontId="3" fillId="0" borderId="54" xfId="0" applyFont="1" applyFill="1" applyBorder="1" applyAlignment="1" applyProtection="1">
      <alignment horizontal="right"/>
    </xf>
    <xf numFmtId="43" fontId="3" fillId="0" borderId="46" xfId="1" applyFont="1" applyFill="1" applyBorder="1" applyAlignment="1" applyProtection="1">
      <alignment horizontal="center"/>
    </xf>
    <xf numFmtId="37" fontId="3" fillId="0" borderId="61" xfId="0" applyFont="1" applyFill="1" applyBorder="1" applyAlignment="1" applyProtection="1">
      <alignment horizontal="right"/>
    </xf>
    <xf numFmtId="37" fontId="3" fillId="0" borderId="46" xfId="0" applyFont="1" applyFill="1" applyBorder="1" applyAlignment="1" applyProtection="1">
      <alignment horizontal="right"/>
    </xf>
    <xf numFmtId="37" fontId="3" fillId="0" borderId="55" xfId="0" applyFont="1" applyFill="1" applyBorder="1" applyAlignment="1" applyProtection="1">
      <alignment horizontal="right"/>
    </xf>
    <xf numFmtId="37" fontId="3" fillId="0" borderId="65" xfId="0" applyFont="1" applyFill="1" applyBorder="1" applyAlignment="1" applyProtection="1">
      <alignment horizontal="right"/>
    </xf>
    <xf numFmtId="9" fontId="3" fillId="0" borderId="65" xfId="4" applyFont="1" applyFill="1" applyBorder="1" applyAlignment="1" applyProtection="1">
      <alignment horizontal="right"/>
    </xf>
    <xf numFmtId="9" fontId="3" fillId="0" borderId="61" xfId="4" applyFont="1" applyFill="1" applyBorder="1" applyAlignment="1" applyProtection="1">
      <alignment horizontal="right"/>
    </xf>
    <xf numFmtId="43" fontId="3" fillId="0" borderId="69" xfId="1" applyFont="1" applyFill="1" applyBorder="1" applyAlignment="1" applyProtection="1">
      <alignment horizontal="right"/>
    </xf>
    <xf numFmtId="43" fontId="3" fillId="0" borderId="65" xfId="1" applyFont="1" applyFill="1" applyBorder="1" applyAlignment="1" applyProtection="1">
      <alignment horizontal="center"/>
    </xf>
    <xf numFmtId="39" fontId="3" fillId="0" borderId="61" xfId="0" applyNumberFormat="1" applyFont="1" applyFill="1" applyBorder="1" applyAlignment="1" applyProtection="1">
      <alignment horizontal="center"/>
    </xf>
    <xf numFmtId="37" fontId="3" fillId="0" borderId="94" xfId="0" applyFont="1" applyFill="1" applyBorder="1" applyAlignment="1" applyProtection="1">
      <alignment horizontal="right"/>
    </xf>
    <xf numFmtId="43" fontId="3" fillId="0" borderId="52" xfId="1" applyFont="1" applyFill="1" applyBorder="1" applyAlignment="1" applyProtection="1">
      <alignment horizontal="center"/>
    </xf>
    <xf numFmtId="37" fontId="3" fillId="0" borderId="87" xfId="0" applyFont="1" applyFill="1" applyBorder="1" applyAlignment="1" applyProtection="1">
      <alignment horizontal="right"/>
    </xf>
    <xf numFmtId="37" fontId="3" fillId="0" borderId="52" xfId="0" applyFont="1" applyFill="1" applyBorder="1" applyAlignment="1" applyProtection="1">
      <alignment horizontal="right"/>
    </xf>
    <xf numFmtId="37" fontId="3" fillId="0" borderId="71" xfId="0" applyFont="1" applyFill="1" applyBorder="1" applyAlignment="1" applyProtection="1">
      <alignment horizontal="right"/>
    </xf>
    <xf numFmtId="37" fontId="3" fillId="0" borderId="88" xfId="0" applyFont="1" applyFill="1" applyBorder="1" applyAlignment="1" applyProtection="1">
      <alignment horizontal="right"/>
    </xf>
    <xf numFmtId="9" fontId="3" fillId="0" borderId="88" xfId="4" applyFont="1" applyFill="1" applyBorder="1" applyAlignment="1" applyProtection="1">
      <alignment horizontal="right"/>
    </xf>
    <xf numFmtId="9" fontId="3" fillId="0" borderId="87" xfId="4" applyFont="1" applyFill="1" applyBorder="1" applyAlignment="1" applyProtection="1">
      <alignment horizontal="right"/>
    </xf>
    <xf numFmtId="43" fontId="3" fillId="0" borderId="89" xfId="1" applyFont="1" applyFill="1" applyBorder="1" applyAlignment="1" applyProtection="1">
      <alignment horizontal="right"/>
    </xf>
    <xf numFmtId="43" fontId="3" fillId="0" borderId="88" xfId="1" applyFont="1" applyFill="1" applyBorder="1" applyAlignment="1" applyProtection="1">
      <alignment horizontal="center"/>
    </xf>
    <xf numFmtId="39" fontId="3" fillId="0" borderId="87" xfId="0" applyNumberFormat="1" applyFont="1" applyFill="1" applyBorder="1" applyAlignment="1" applyProtection="1">
      <alignment horizontal="center"/>
    </xf>
    <xf numFmtId="37" fontId="7" fillId="0" borderId="0" xfId="0" applyFont="1" applyAlignment="1" applyProtection="1">
      <alignment horizontal="center"/>
      <protection locked="0"/>
    </xf>
    <xf numFmtId="37" fontId="51" fillId="18" borderId="25" xfId="0" applyFont="1" applyFill="1" applyBorder="1" applyAlignment="1" applyProtection="1">
      <alignment horizontal="center"/>
      <protection locked="0"/>
    </xf>
    <xf numFmtId="37" fontId="51" fillId="18" borderId="46" xfId="0" applyFont="1" applyFill="1" applyBorder="1" applyAlignment="1" applyProtection="1">
      <alignment horizontal="center"/>
      <protection locked="0"/>
    </xf>
    <xf numFmtId="164" fontId="46" fillId="0" borderId="70" xfId="1" applyNumberFormat="1" applyFont="1" applyBorder="1" applyProtection="1">
      <protection locked="0"/>
    </xf>
    <xf numFmtId="164" fontId="46" fillId="0" borderId="1" xfId="1" applyNumberFormat="1" applyFont="1" applyBorder="1" applyProtection="1">
      <protection locked="0"/>
    </xf>
    <xf numFmtId="164" fontId="46" fillId="0" borderId="74" xfId="1" applyNumberFormat="1" applyFont="1" applyBorder="1" applyProtection="1">
      <protection locked="0"/>
    </xf>
    <xf numFmtId="164" fontId="46" fillId="0" borderId="95" xfId="1" applyNumberFormat="1" applyFont="1" applyBorder="1" applyProtection="1">
      <protection locked="0"/>
    </xf>
    <xf numFmtId="164" fontId="46" fillId="0" borderId="96" xfId="1" applyNumberFormat="1" applyFont="1" applyBorder="1" applyProtection="1">
      <protection locked="0"/>
    </xf>
    <xf numFmtId="164" fontId="46" fillId="0" borderId="97" xfId="1" applyNumberFormat="1" applyFont="1" applyBorder="1" applyProtection="1">
      <protection locked="0"/>
    </xf>
    <xf numFmtId="164" fontId="46" fillId="18" borderId="1" xfId="1" applyNumberFormat="1" applyFont="1" applyFill="1" applyBorder="1" applyProtection="1">
      <protection locked="0"/>
    </xf>
    <xf numFmtId="37" fontId="0" fillId="0" borderId="25" xfId="0" applyFill="1" applyBorder="1" applyAlignment="1" applyProtection="1">
      <alignment horizontal="center"/>
      <protection locked="0"/>
    </xf>
    <xf numFmtId="37" fontId="7" fillId="0" borderId="98" xfId="0" applyFont="1" applyFill="1" applyBorder="1" applyProtection="1">
      <protection locked="0"/>
    </xf>
    <xf numFmtId="37" fontId="3" fillId="0" borderId="80" xfId="0" applyFont="1" applyFill="1" applyBorder="1" applyProtection="1">
      <protection locked="0"/>
    </xf>
    <xf numFmtId="37" fontId="3" fillId="0" borderId="49" xfId="0" applyFont="1" applyFill="1" applyBorder="1" applyProtection="1">
      <protection locked="0"/>
    </xf>
    <xf numFmtId="37" fontId="0" fillId="0" borderId="46" xfId="0" applyBorder="1" applyProtection="1">
      <protection locked="0"/>
    </xf>
    <xf numFmtId="37" fontId="7" fillId="0" borderId="99" xfId="0" applyFont="1" applyFill="1" applyBorder="1" applyProtection="1">
      <protection locked="0"/>
    </xf>
    <xf numFmtId="37" fontId="3" fillId="0" borderId="78" xfId="0" applyFont="1" applyFill="1" applyBorder="1" applyProtection="1">
      <protection locked="0"/>
    </xf>
    <xf numFmtId="171" fontId="57" fillId="21" borderId="1" xfId="2" applyNumberFormat="1" applyFont="1" applyFill="1" applyBorder="1" applyProtection="1">
      <protection locked="0"/>
    </xf>
    <xf numFmtId="0" fontId="16" fillId="0" borderId="31" xfId="3" applyFont="1" applyBorder="1"/>
    <xf numFmtId="0" fontId="16" fillId="0" borderId="26" xfId="3" applyFont="1" applyBorder="1"/>
    <xf numFmtId="0" fontId="16" fillId="0" borderId="32" xfId="3" applyFont="1" applyBorder="1"/>
    <xf numFmtId="0" fontId="16" fillId="0" borderId="56" xfId="3" applyFont="1" applyBorder="1"/>
    <xf numFmtId="0" fontId="18" fillId="0" borderId="73" xfId="3" applyFont="1" applyBorder="1" applyAlignment="1">
      <alignment horizontal="center" vertical="center" textRotation="255"/>
    </xf>
    <xf numFmtId="9" fontId="19" fillId="0" borderId="100" xfId="4" applyFont="1" applyFill="1" applyBorder="1" applyAlignment="1" applyProtection="1">
      <alignment horizontal="center" wrapText="1"/>
    </xf>
    <xf numFmtId="0" fontId="19" fillId="0" borderId="46" xfId="3" applyFont="1" applyFill="1" applyBorder="1" applyAlignment="1">
      <alignment horizontal="center"/>
    </xf>
    <xf numFmtId="0" fontId="3" fillId="13" borderId="91" xfId="0" applyNumberFormat="1" applyFont="1" applyFill="1" applyBorder="1" applyAlignment="1" applyProtection="1">
      <alignment horizontal="center"/>
      <protection locked="0"/>
    </xf>
    <xf numFmtId="0" fontId="3" fillId="13" borderId="65" xfId="0" applyNumberFormat="1" applyFont="1" applyFill="1" applyBorder="1" applyAlignment="1" applyProtection="1">
      <alignment horizontal="center"/>
      <protection locked="0"/>
    </xf>
    <xf numFmtId="0" fontId="3" fillId="13" borderId="88" xfId="0" applyNumberFormat="1" applyFont="1" applyFill="1" applyBorder="1" applyAlignment="1" applyProtection="1">
      <alignment horizontal="center"/>
      <protection locked="0"/>
    </xf>
    <xf numFmtId="0" fontId="19" fillId="7" borderId="25" xfId="3" applyFont="1" applyFill="1" applyBorder="1" applyAlignment="1">
      <alignment horizontal="center" vertical="center" textRotation="90"/>
    </xf>
    <xf numFmtId="37" fontId="3" fillId="4" borderId="73" xfId="0" applyNumberFormat="1" applyFont="1" applyFill="1" applyBorder="1" applyAlignment="1" applyProtection="1">
      <alignment horizontal="center"/>
      <protection locked="0"/>
    </xf>
    <xf numFmtId="37" fontId="3" fillId="4" borderId="46" xfId="0" applyNumberFormat="1" applyFont="1" applyFill="1" applyBorder="1" applyAlignment="1" applyProtection="1">
      <alignment horizontal="center"/>
      <protection locked="0"/>
    </xf>
    <xf numFmtId="37" fontId="3" fillId="4" borderId="52" xfId="0" applyNumberFormat="1" applyFont="1" applyFill="1" applyBorder="1" applyAlignment="1" applyProtection="1">
      <alignment horizontal="center"/>
      <protection locked="0"/>
    </xf>
    <xf numFmtId="37" fontId="7" fillId="0" borderId="101" xfId="0" applyFont="1" applyFill="1" applyBorder="1" applyAlignment="1" applyProtection="1">
      <alignment horizontal="center"/>
    </xf>
    <xf numFmtId="37" fontId="7" fillId="0" borderId="102" xfId="0" applyFont="1" applyFill="1" applyBorder="1" applyAlignment="1" applyProtection="1">
      <alignment horizontal="center"/>
    </xf>
    <xf numFmtId="37" fontId="7" fillId="0" borderId="103" xfId="0" applyFont="1" applyFill="1" applyBorder="1" applyAlignment="1" applyProtection="1">
      <alignment horizontal="center"/>
    </xf>
    <xf numFmtId="37" fontId="7" fillId="0" borderId="104" xfId="0" applyFont="1" applyFill="1" applyBorder="1" applyAlignment="1" applyProtection="1">
      <alignment horizontal="center"/>
    </xf>
    <xf numFmtId="37" fontId="7" fillId="0" borderId="105" xfId="0" applyFont="1" applyFill="1" applyBorder="1" applyAlignment="1" applyProtection="1">
      <alignment horizontal="center"/>
    </xf>
    <xf numFmtId="37" fontId="7" fillId="0" borderId="106" xfId="0" applyFont="1" applyFill="1" applyBorder="1" applyAlignment="1" applyProtection="1">
      <alignment horizontal="center"/>
    </xf>
    <xf numFmtId="37" fontId="12" fillId="13" borderId="78" xfId="0" applyFont="1" applyFill="1" applyBorder="1" applyAlignment="1" applyProtection="1">
      <alignment horizontal="center"/>
      <protection locked="0"/>
    </xf>
    <xf numFmtId="37" fontId="12" fillId="13" borderId="107" xfId="0" applyFont="1" applyFill="1" applyBorder="1" applyAlignment="1" applyProtection="1">
      <alignment horizontal="center"/>
      <protection locked="0"/>
    </xf>
    <xf numFmtId="37" fontId="12" fillId="13" borderId="108" xfId="0" applyFont="1" applyFill="1" applyBorder="1" applyAlignment="1" applyProtection="1">
      <alignment horizontal="center"/>
      <protection locked="0"/>
    </xf>
    <xf numFmtId="37" fontId="7" fillId="4" borderId="50" xfId="0" applyFont="1" applyFill="1" applyBorder="1" applyAlignment="1" applyProtection="1">
      <alignment horizontal="center"/>
    </xf>
    <xf numFmtId="37" fontId="7" fillId="4" borderId="109" xfId="0" applyFont="1" applyFill="1" applyBorder="1" applyAlignment="1" applyProtection="1">
      <alignment horizontal="center"/>
    </xf>
    <xf numFmtId="37" fontId="12" fillId="13" borderId="49" xfId="0" applyFont="1" applyFill="1" applyBorder="1" applyAlignment="1" applyProtection="1">
      <alignment horizontal="center"/>
      <protection locked="0"/>
    </xf>
    <xf numFmtId="37" fontId="3" fillId="5" borderId="62" xfId="0" applyFont="1" applyFill="1" applyBorder="1" applyProtection="1"/>
    <xf numFmtId="37" fontId="3" fillId="5" borderId="110" xfId="0" applyFont="1" applyFill="1" applyBorder="1" applyProtection="1"/>
    <xf numFmtId="37" fontId="0" fillId="5" borderId="49" xfId="0" applyFill="1" applyBorder="1" applyProtection="1"/>
    <xf numFmtId="167" fontId="3" fillId="5" borderId="67" xfId="0" applyNumberFormat="1" applyFont="1" applyFill="1" applyBorder="1" applyAlignment="1" applyProtection="1">
      <alignment horizontal="center"/>
    </xf>
    <xf numFmtId="167" fontId="3" fillId="5" borderId="110" xfId="0" applyNumberFormat="1" applyFont="1" applyFill="1" applyBorder="1" applyAlignment="1" applyProtection="1">
      <alignment horizontal="center"/>
    </xf>
    <xf numFmtId="37" fontId="0" fillId="5" borderId="111" xfId="0" applyFill="1" applyBorder="1" applyProtection="1"/>
    <xf numFmtId="37" fontId="3" fillId="6" borderId="108" xfId="0" applyFont="1" applyFill="1" applyBorder="1" applyAlignment="1" applyProtection="1">
      <alignment horizontal="center"/>
    </xf>
    <xf numFmtId="37" fontId="3" fillId="6" borderId="49" xfId="0" applyNumberFormat="1" applyFont="1" applyFill="1" applyBorder="1" applyAlignment="1" applyProtection="1">
      <alignment horizontal="right"/>
    </xf>
    <xf numFmtId="167" fontId="3" fillId="6" borderId="49" xfId="0" applyNumberFormat="1" applyFont="1" applyFill="1" applyBorder="1" applyAlignment="1" applyProtection="1">
      <alignment horizontal="center"/>
    </xf>
    <xf numFmtId="168" fontId="3" fillId="6" borderId="111" xfId="0" applyNumberFormat="1" applyFont="1" applyFill="1" applyBorder="1" applyAlignment="1" applyProtection="1">
      <alignment horizontal="right"/>
    </xf>
    <xf numFmtId="37" fontId="3" fillId="7" borderId="62" xfId="0" applyFont="1" applyFill="1" applyBorder="1" applyAlignment="1" applyProtection="1">
      <alignment horizontal="center"/>
    </xf>
    <xf numFmtId="37" fontId="3" fillId="7" borderId="50" xfId="0" applyFont="1" applyFill="1" applyBorder="1" applyAlignment="1" applyProtection="1">
      <alignment horizontal="right"/>
    </xf>
    <xf numFmtId="167" fontId="3" fillId="7" borderId="66" xfId="0" applyNumberFormat="1" applyFont="1" applyFill="1" applyBorder="1" applyAlignment="1" applyProtection="1">
      <alignment horizontal="center"/>
    </xf>
    <xf numFmtId="9" fontId="3" fillId="3" borderId="86" xfId="4" applyFont="1" applyFill="1" applyBorder="1" applyAlignment="1" applyProtection="1">
      <alignment horizontal="center"/>
    </xf>
    <xf numFmtId="37" fontId="3" fillId="0" borderId="67" xfId="0" applyFont="1" applyFill="1" applyBorder="1" applyAlignment="1" applyProtection="1">
      <alignment horizontal="right"/>
    </xf>
    <xf numFmtId="37" fontId="0" fillId="0" borderId="50" xfId="0" applyFill="1" applyBorder="1" applyProtection="1"/>
    <xf numFmtId="37" fontId="3" fillId="0" borderId="50" xfId="0" applyFont="1" applyFill="1" applyBorder="1" applyAlignment="1" applyProtection="1">
      <alignment horizontal="right"/>
    </xf>
    <xf numFmtId="37" fontId="3" fillId="0" borderId="66" xfId="0" applyNumberFormat="1" applyFont="1" applyFill="1" applyBorder="1" applyProtection="1"/>
    <xf numFmtId="37" fontId="3" fillId="0" borderId="108" xfId="0" applyNumberFormat="1" applyFont="1" applyFill="1" applyBorder="1" applyProtection="1"/>
    <xf numFmtId="37" fontId="3" fillId="0" borderId="49" xfId="0" applyNumberFormat="1" applyFont="1" applyFill="1" applyBorder="1" applyProtection="1"/>
    <xf numFmtId="37" fontId="12" fillId="0" borderId="78" xfId="0" applyFont="1" applyFill="1" applyBorder="1" applyAlignment="1" applyProtection="1">
      <alignment horizontal="center"/>
    </xf>
    <xf numFmtId="37" fontId="12" fillId="0" borderId="51" xfId="0" applyFont="1" applyFill="1" applyBorder="1" applyAlignment="1" applyProtection="1">
      <alignment horizontal="center"/>
    </xf>
    <xf numFmtId="9" fontId="3" fillId="0" borderId="108" xfId="4" applyFont="1" applyFill="1" applyBorder="1" applyAlignment="1" applyProtection="1">
      <alignment horizontal="right"/>
    </xf>
    <xf numFmtId="43" fontId="3" fillId="0" borderId="86" xfId="1" applyFont="1" applyFill="1" applyBorder="1" applyAlignment="1" applyProtection="1">
      <alignment horizontal="right"/>
    </xf>
    <xf numFmtId="37" fontId="3" fillId="0" borderId="51" xfId="0" applyNumberFormat="1" applyFont="1" applyFill="1" applyBorder="1" applyProtection="1"/>
    <xf numFmtId="37" fontId="3" fillId="0" borderId="108" xfId="0" applyFont="1" applyFill="1" applyBorder="1" applyAlignment="1" applyProtection="1">
      <alignment horizontal="center"/>
    </xf>
    <xf numFmtId="37" fontId="3" fillId="0" borderId="51" xfId="0" applyFont="1" applyFill="1" applyBorder="1" applyAlignment="1" applyProtection="1">
      <alignment horizontal="center"/>
    </xf>
    <xf numFmtId="37" fontId="0" fillId="0" borderId="112" xfId="0" applyFill="1" applyBorder="1"/>
    <xf numFmtId="37" fontId="9" fillId="0" borderId="113" xfId="0" applyFont="1" applyFill="1" applyBorder="1" applyAlignment="1">
      <alignment horizontal="center"/>
    </xf>
    <xf numFmtId="37" fontId="0" fillId="0" borderId="113" xfId="0" applyFill="1" applyBorder="1"/>
    <xf numFmtId="37" fontId="0" fillId="0" borderId="113" xfId="0" applyFill="1" applyBorder="1" applyAlignment="1">
      <alignment horizontal="center"/>
    </xf>
    <xf numFmtId="37" fontId="0" fillId="0" borderId="113" xfId="0" applyFill="1" applyBorder="1" applyProtection="1"/>
    <xf numFmtId="165" fontId="0" fillId="0" borderId="113" xfId="0" applyNumberFormat="1" applyFill="1" applyBorder="1" applyProtection="1"/>
    <xf numFmtId="164" fontId="10" fillId="0" borderId="113" xfId="1" applyNumberFormat="1" applyFont="1" applyFill="1" applyBorder="1" applyAlignment="1" applyProtection="1">
      <alignment horizontal="center"/>
    </xf>
    <xf numFmtId="37" fontId="3" fillId="0" borderId="114" xfId="0" applyNumberFormat="1" applyFont="1" applyFill="1" applyBorder="1" applyProtection="1"/>
    <xf numFmtId="37" fontId="0" fillId="0" borderId="115" xfId="0" applyFill="1" applyBorder="1" applyProtection="1"/>
    <xf numFmtId="166" fontId="3" fillId="0" borderId="49" xfId="0" applyNumberFormat="1" applyFont="1" applyFill="1" applyBorder="1" applyProtection="1">
      <protection locked="0"/>
    </xf>
    <xf numFmtId="166" fontId="0" fillId="0" borderId="46" xfId="0" applyNumberFormat="1" applyBorder="1" applyProtection="1">
      <protection locked="0"/>
    </xf>
    <xf numFmtId="172" fontId="3" fillId="0" borderId="116" xfId="0" applyNumberFormat="1" applyFont="1" applyFill="1" applyBorder="1" applyProtection="1">
      <protection locked="0"/>
    </xf>
    <xf numFmtId="172" fontId="0" fillId="0" borderId="46" xfId="0" applyNumberFormat="1" applyBorder="1" applyProtection="1">
      <protection locked="0"/>
    </xf>
    <xf numFmtId="172" fontId="3" fillId="0" borderId="49" xfId="0" applyNumberFormat="1" applyFont="1" applyFill="1" applyBorder="1" applyProtection="1">
      <protection locked="0"/>
    </xf>
    <xf numFmtId="43" fontId="21" fillId="2" borderId="117" xfId="1" applyFont="1" applyFill="1" applyBorder="1" applyAlignment="1" applyProtection="1">
      <alignment horizontal="center"/>
    </xf>
    <xf numFmtId="37" fontId="26" fillId="14" borderId="52" xfId="0" applyFont="1" applyFill="1" applyBorder="1" applyAlignment="1">
      <alignment horizontal="center" wrapText="1"/>
    </xf>
    <xf numFmtId="37" fontId="26" fillId="14" borderId="52" xfId="0" applyFont="1" applyFill="1" applyBorder="1" applyAlignment="1">
      <alignment horizontal="center"/>
    </xf>
    <xf numFmtId="37" fontId="26" fillId="0" borderId="1" xfId="0" applyFont="1" applyFill="1" applyBorder="1" applyAlignment="1">
      <alignment horizontal="center"/>
    </xf>
    <xf numFmtId="37" fontId="58" fillId="0" borderId="0" xfId="0" applyFont="1" applyFill="1" applyBorder="1" applyAlignment="1">
      <alignment horizontal="center" vertical="center"/>
    </xf>
    <xf numFmtId="37" fontId="59" fillId="0" borderId="0" xfId="0" applyFont="1" applyFill="1" applyBorder="1" applyAlignment="1">
      <alignment horizontal="center" vertical="center" wrapText="1"/>
    </xf>
    <xf numFmtId="164" fontId="3" fillId="5" borderId="117" xfId="1" applyNumberFormat="1" applyFont="1" applyFill="1" applyBorder="1" applyAlignment="1" applyProtection="1">
      <alignment horizontal="center"/>
      <protection locked="0"/>
    </xf>
    <xf numFmtId="164" fontId="3" fillId="5" borderId="56" xfId="1" applyNumberFormat="1" applyFont="1" applyFill="1" applyBorder="1" applyAlignment="1" applyProtection="1">
      <alignment horizontal="center"/>
      <protection locked="0"/>
    </xf>
    <xf numFmtId="164" fontId="3" fillId="5" borderId="118" xfId="1" applyNumberFormat="1" applyFont="1" applyFill="1" applyBorder="1" applyAlignment="1" applyProtection="1">
      <alignment horizontal="center"/>
      <protection locked="0"/>
    </xf>
    <xf numFmtId="37" fontId="13" fillId="8" borderId="67" xfId="0" applyFont="1" applyFill="1" applyBorder="1" applyAlignment="1" applyProtection="1">
      <alignment horizontal="center" wrapText="1"/>
    </xf>
    <xf numFmtId="165" fontId="13" fillId="5" borderId="28" xfId="0" applyNumberFormat="1" applyFont="1" applyFill="1" applyBorder="1" applyAlignment="1" applyProtection="1">
      <alignment horizontal="center" wrapText="1"/>
    </xf>
    <xf numFmtId="164" fontId="3" fillId="5" borderId="119" xfId="1" applyNumberFormat="1" applyFont="1" applyFill="1" applyBorder="1" applyAlignment="1" applyProtection="1">
      <alignment horizontal="center"/>
      <protection locked="0"/>
    </xf>
    <xf numFmtId="164" fontId="3" fillId="5" borderId="120" xfId="1" applyNumberFormat="1" applyFont="1" applyFill="1" applyBorder="1" applyAlignment="1" applyProtection="1">
      <alignment horizontal="center"/>
      <protection locked="0"/>
    </xf>
    <xf numFmtId="164" fontId="3" fillId="5" borderId="121" xfId="1" applyNumberFormat="1" applyFont="1" applyFill="1" applyBorder="1" applyAlignment="1" applyProtection="1">
      <alignment horizontal="center"/>
      <protection locked="0"/>
    </xf>
    <xf numFmtId="170" fontId="25" fillId="0" borderId="33" xfId="0" applyNumberFormat="1" applyFont="1" applyFill="1" applyBorder="1" applyAlignment="1">
      <alignment horizontal="center"/>
    </xf>
    <xf numFmtId="9" fontId="41" fillId="0" borderId="20" xfId="4" applyFont="1" applyFill="1" applyBorder="1" applyAlignment="1">
      <alignment horizontal="center" wrapText="1"/>
    </xf>
    <xf numFmtId="9" fontId="41" fillId="0" borderId="10" xfId="4" applyFont="1" applyFill="1" applyBorder="1" applyAlignment="1">
      <alignment horizontal="center" wrapText="1"/>
    </xf>
    <xf numFmtId="0" fontId="34" fillId="22" borderId="46" xfId="0" applyNumberFormat="1" applyFont="1" applyFill="1" applyBorder="1" applyAlignment="1">
      <alignment horizontal="center"/>
    </xf>
    <xf numFmtId="37" fontId="26" fillId="0" borderId="1" xfId="0" applyFont="1" applyBorder="1" applyAlignment="1">
      <alignment horizontal="center"/>
    </xf>
    <xf numFmtId="170" fontId="41" fillId="0" borderId="1" xfId="0" applyNumberFormat="1" applyFont="1" applyBorder="1" applyAlignment="1">
      <alignment horizontal="center"/>
    </xf>
    <xf numFmtId="170" fontId="25" fillId="0" borderId="0" xfId="0" applyNumberFormat="1" applyFont="1" applyFill="1" applyBorder="1" applyAlignment="1">
      <alignment horizontal="center"/>
    </xf>
    <xf numFmtId="9" fontId="47" fillId="18" borderId="29" xfId="4" applyFont="1" applyFill="1" applyBorder="1" applyAlignment="1">
      <alignment horizontal="center"/>
    </xf>
    <xf numFmtId="164" fontId="46" fillId="0" borderId="122" xfId="1" applyNumberFormat="1" applyFont="1" applyBorder="1" applyProtection="1">
      <protection locked="0"/>
    </xf>
    <xf numFmtId="164" fontId="46" fillId="0" borderId="13" xfId="1" applyNumberFormat="1" applyFont="1" applyBorder="1" applyProtection="1">
      <protection locked="0"/>
    </xf>
    <xf numFmtId="164" fontId="46" fillId="0" borderId="123" xfId="1" applyNumberFormat="1" applyFont="1" applyBorder="1" applyProtection="1">
      <protection locked="0"/>
    </xf>
    <xf numFmtId="9" fontId="47" fillId="18" borderId="1" xfId="4" applyFont="1" applyFill="1" applyBorder="1" applyAlignment="1">
      <alignment horizontal="center"/>
    </xf>
    <xf numFmtId="37" fontId="0" fillId="23" borderId="0" xfId="0" applyFill="1"/>
    <xf numFmtId="37" fontId="0" fillId="23" borderId="41" xfId="0" applyFill="1" applyBorder="1"/>
    <xf numFmtId="37" fontId="0" fillId="0" borderId="55" xfId="0" applyFill="1" applyBorder="1"/>
    <xf numFmtId="39" fontId="10" fillId="0" borderId="72" xfId="1" applyNumberFormat="1" applyFont="1" applyBorder="1" applyAlignment="1">
      <alignment horizontal="center"/>
    </xf>
    <xf numFmtId="2" fontId="0" fillId="0" borderId="1" xfId="1" applyNumberFormat="1" applyFont="1" applyBorder="1" applyAlignment="1">
      <alignment horizontal="center"/>
    </xf>
    <xf numFmtId="172" fontId="3" fillId="0" borderId="124" xfId="0" applyNumberFormat="1" applyFont="1" applyFill="1" applyBorder="1" applyProtection="1">
      <protection locked="0"/>
    </xf>
    <xf numFmtId="37" fontId="9" fillId="0" borderId="0" xfId="0" applyFont="1" applyAlignment="1">
      <alignment horizontal="center"/>
    </xf>
    <xf numFmtId="166" fontId="3" fillId="0" borderId="124" xfId="0" applyNumberFormat="1" applyFont="1" applyFill="1" applyBorder="1" applyProtection="1">
      <protection locked="0"/>
    </xf>
    <xf numFmtId="9" fontId="43" fillId="24" borderId="100" xfId="4" applyFont="1" applyFill="1" applyBorder="1" applyAlignment="1" applyProtection="1">
      <alignment horizontal="center" wrapText="1"/>
    </xf>
    <xf numFmtId="165" fontId="42" fillId="5" borderId="84" xfId="3" applyNumberFormat="1" applyFont="1" applyFill="1" applyBorder="1" applyAlignment="1" applyProtection="1">
      <alignment horizontal="center" vertical="center" wrapText="1"/>
    </xf>
    <xf numFmtId="165" fontId="42" fillId="9" borderId="84" xfId="3" applyNumberFormat="1" applyFont="1" applyFill="1" applyBorder="1" applyAlignment="1" applyProtection="1">
      <alignment horizontal="center" wrapText="1"/>
    </xf>
    <xf numFmtId="0" fontId="42" fillId="13" borderId="46" xfId="3" applyFont="1" applyFill="1" applyBorder="1" applyAlignment="1">
      <alignment horizontal="center" vertical="center" wrapText="1"/>
    </xf>
    <xf numFmtId="0" fontId="42" fillId="4" borderId="125" xfId="3" applyFont="1" applyFill="1" applyBorder="1" applyAlignment="1" applyProtection="1">
      <alignment horizontal="center" vertical="center" wrapText="1"/>
    </xf>
    <xf numFmtId="0" fontId="42" fillId="4" borderId="126" xfId="3" applyFont="1" applyFill="1" applyBorder="1" applyAlignment="1" applyProtection="1">
      <alignment horizontal="center" vertical="center" wrapText="1"/>
    </xf>
    <xf numFmtId="0" fontId="42" fillId="4" borderId="84" xfId="3" applyFont="1" applyFill="1" applyBorder="1" applyAlignment="1" applyProtection="1">
      <alignment horizontal="center" vertical="center" wrapText="1"/>
    </xf>
    <xf numFmtId="37" fontId="42" fillId="4" borderId="102" xfId="0" applyFont="1" applyFill="1" applyBorder="1" applyAlignment="1" applyProtection="1">
      <alignment horizontal="center" vertical="center" wrapText="1"/>
    </xf>
    <xf numFmtId="37" fontId="42" fillId="13" borderId="46" xfId="0" applyFont="1" applyFill="1" applyBorder="1" applyAlignment="1" applyProtection="1">
      <alignment horizontal="left" vertical="center" wrapText="1"/>
      <protection locked="0"/>
    </xf>
    <xf numFmtId="43" fontId="42" fillId="5" borderId="84" xfId="1" applyFont="1" applyFill="1" applyBorder="1" applyAlignment="1" applyProtection="1">
      <alignment horizontal="center" vertical="center" wrapText="1"/>
    </xf>
    <xf numFmtId="164" fontId="42" fillId="5" borderId="84" xfId="1" applyNumberFormat="1" applyFont="1" applyFill="1" applyBorder="1" applyAlignment="1" applyProtection="1">
      <alignment horizontal="center" vertical="center" wrapText="1"/>
    </xf>
    <xf numFmtId="0" fontId="42" fillId="8" borderId="84" xfId="3" applyFont="1" applyFill="1" applyBorder="1" applyAlignment="1" applyProtection="1">
      <alignment horizontal="center" vertical="center" wrapText="1"/>
    </xf>
    <xf numFmtId="10" fontId="42" fillId="8" borderId="84" xfId="3" applyNumberFormat="1" applyFont="1" applyFill="1" applyBorder="1" applyAlignment="1" applyProtection="1">
      <alignment horizontal="center" vertical="center" wrapText="1"/>
    </xf>
    <xf numFmtId="0" fontId="42" fillId="9" borderId="84" xfId="3" applyFont="1" applyFill="1" applyBorder="1" applyAlignment="1" applyProtection="1">
      <alignment horizontal="center" vertical="center" wrapText="1"/>
    </xf>
    <xf numFmtId="165" fontId="42" fillId="9" borderId="84" xfId="3" applyNumberFormat="1" applyFont="1" applyFill="1" applyBorder="1" applyAlignment="1" applyProtection="1">
      <alignment horizontal="center" vertical="center" wrapText="1"/>
    </xf>
    <xf numFmtId="0" fontId="45" fillId="24" borderId="127" xfId="3" applyFont="1" applyFill="1" applyBorder="1" applyAlignment="1">
      <alignment horizontal="center" vertical="center" wrapText="1"/>
    </xf>
    <xf numFmtId="0" fontId="45" fillId="24" borderId="46" xfId="3" applyFont="1" applyFill="1" applyBorder="1" applyAlignment="1">
      <alignment horizontal="center"/>
    </xf>
    <xf numFmtId="0" fontId="45" fillId="14" borderId="46" xfId="3" applyFont="1" applyFill="1" applyBorder="1" applyAlignment="1">
      <alignment horizontal="center" vertical="center"/>
    </xf>
    <xf numFmtId="37" fontId="44" fillId="0" borderId="54" xfId="0" applyFont="1" applyFill="1" applyBorder="1" applyAlignment="1" applyProtection="1">
      <alignment horizontal="left" vertical="center" wrapText="1"/>
      <protection locked="0"/>
    </xf>
    <xf numFmtId="0" fontId="44" fillId="0" borderId="128" xfId="3" applyFont="1" applyBorder="1" applyAlignment="1">
      <alignment vertical="center" wrapText="1"/>
    </xf>
    <xf numFmtId="0" fontId="44" fillId="0" borderId="54" xfId="3" applyFont="1" applyBorder="1" applyAlignment="1">
      <alignment vertical="center"/>
    </xf>
    <xf numFmtId="0" fontId="44" fillId="0" borderId="129" xfId="3" applyFont="1" applyBorder="1" applyAlignment="1">
      <alignment vertical="center" wrapText="1"/>
    </xf>
    <xf numFmtId="0" fontId="44" fillId="0" borderId="127" xfId="3" applyFont="1" applyBorder="1" applyAlignment="1">
      <alignment vertical="center" wrapText="1"/>
    </xf>
    <xf numFmtId="0" fontId="44" fillId="0" borderId="130" xfId="3" applyFont="1" applyBorder="1" applyAlignment="1">
      <alignment vertical="center" wrapText="1"/>
    </xf>
    <xf numFmtId="0" fontId="42" fillId="0" borderId="127" xfId="3" applyFont="1" applyBorder="1" applyAlignment="1">
      <alignment vertical="center" wrapText="1"/>
    </xf>
    <xf numFmtId="9" fontId="7" fillId="0" borderId="131" xfId="4" applyFont="1" applyFill="1" applyBorder="1" applyAlignment="1" applyProtection="1">
      <alignment horizontal="center"/>
    </xf>
    <xf numFmtId="9" fontId="7" fillId="0" borderId="103" xfId="4" applyFont="1" applyFill="1" applyBorder="1" applyAlignment="1" applyProtection="1">
      <alignment horizontal="center"/>
    </xf>
    <xf numFmtId="9" fontId="7" fillId="0" borderId="77" xfId="4" applyFont="1" applyFill="1" applyBorder="1" applyAlignment="1" applyProtection="1">
      <alignment horizontal="center"/>
    </xf>
    <xf numFmtId="37" fontId="60" fillId="24" borderId="46" xfId="0" applyFont="1" applyFill="1" applyBorder="1" applyAlignment="1" applyProtection="1">
      <alignment horizontal="center" vertical="center" wrapText="1"/>
    </xf>
    <xf numFmtId="0" fontId="17" fillId="18" borderId="46" xfId="3" applyFont="1" applyFill="1" applyBorder="1" applyAlignment="1">
      <alignment horizontal="center" vertical="center"/>
    </xf>
    <xf numFmtId="0" fontId="44" fillId="0" borderId="46" xfId="3" applyFont="1" applyBorder="1" applyAlignment="1">
      <alignment vertical="center" wrapText="1"/>
    </xf>
    <xf numFmtId="0" fontId="16" fillId="0" borderId="83" xfId="3" applyFont="1" applyBorder="1" applyAlignment="1">
      <alignment vertical="center"/>
    </xf>
    <xf numFmtId="0" fontId="19" fillId="0" borderId="83" xfId="3" applyFont="1" applyBorder="1" applyAlignment="1">
      <alignment vertical="center"/>
    </xf>
    <xf numFmtId="0" fontId="16" fillId="0" borderId="93" xfId="3" applyFont="1" applyBorder="1" applyAlignment="1">
      <alignment vertical="center"/>
    </xf>
    <xf numFmtId="0" fontId="19" fillId="6" borderId="25" xfId="3" applyFont="1" applyFill="1" applyBorder="1" applyAlignment="1">
      <alignment horizontal="center" vertical="center" textRotation="90"/>
    </xf>
    <xf numFmtId="0" fontId="19" fillId="7" borderId="25" xfId="3" applyFont="1" applyFill="1" applyBorder="1" applyAlignment="1">
      <alignment horizontal="center" vertical="center" textRotation="90"/>
    </xf>
    <xf numFmtId="0" fontId="18" fillId="5" borderId="16" xfId="3" applyFont="1" applyFill="1" applyBorder="1" applyAlignment="1">
      <alignment horizontal="center" vertical="center" textRotation="255" wrapText="1"/>
    </xf>
    <xf numFmtId="0" fontId="18" fillId="5" borderId="1" xfId="3" applyFont="1" applyFill="1" applyBorder="1" applyAlignment="1">
      <alignment horizontal="center" vertical="center" textRotation="255"/>
    </xf>
    <xf numFmtId="0" fontId="18" fillId="0" borderId="1" xfId="3" applyFont="1" applyBorder="1" applyAlignment="1">
      <alignment horizontal="center" vertical="center" textRotation="255" wrapText="1"/>
    </xf>
    <xf numFmtId="0" fontId="18" fillId="0" borderId="1" xfId="3" applyFont="1" applyBorder="1" applyAlignment="1">
      <alignment horizontal="center" vertical="center" textRotation="255"/>
    </xf>
    <xf numFmtId="0" fontId="18" fillId="0" borderId="132" xfId="3" applyFont="1" applyBorder="1" applyAlignment="1">
      <alignment horizontal="center" vertical="center" textRotation="255" wrapText="1"/>
    </xf>
    <xf numFmtId="0" fontId="18" fillId="0" borderId="84" xfId="3" applyFont="1" applyBorder="1" applyAlignment="1">
      <alignment horizontal="center" vertical="center" textRotation="255"/>
    </xf>
    <xf numFmtId="0" fontId="18" fillId="0" borderId="133" xfId="3" applyFont="1" applyBorder="1" applyAlignment="1">
      <alignment horizontal="center" vertical="center" textRotation="255"/>
    </xf>
    <xf numFmtId="37" fontId="7" fillId="13" borderId="46" xfId="0" applyFont="1" applyFill="1" applyBorder="1" applyAlignment="1" applyProtection="1">
      <alignment horizontal="left"/>
    </xf>
    <xf numFmtId="37" fontId="7" fillId="13" borderId="46" xfId="0" applyFont="1" applyFill="1" applyBorder="1" applyAlignment="1" applyProtection="1">
      <alignment horizontal="left"/>
      <protection locked="0"/>
    </xf>
    <xf numFmtId="37" fontId="0" fillId="0" borderId="82" xfId="0" applyFill="1" applyBorder="1" applyAlignment="1">
      <alignment horizontal="center" wrapText="1"/>
    </xf>
    <xf numFmtId="37" fontId="0" fillId="0" borderId="72" xfId="0" applyFill="1" applyBorder="1" applyAlignment="1">
      <alignment horizontal="center" wrapText="1"/>
    </xf>
    <xf numFmtId="37" fontId="6" fillId="18" borderId="131" xfId="0" applyFont="1" applyFill="1" applyBorder="1" applyAlignment="1" applyProtection="1">
      <alignment horizontal="center"/>
      <protection locked="0"/>
    </xf>
    <xf numFmtId="37" fontId="6" fillId="18" borderId="101" xfId="0" applyFont="1" applyFill="1" applyBorder="1" applyAlignment="1" applyProtection="1">
      <alignment horizontal="center"/>
      <protection locked="0"/>
    </xf>
    <xf numFmtId="37" fontId="32" fillId="13" borderId="142" xfId="0" applyFont="1" applyFill="1" applyBorder="1" applyAlignment="1" applyProtection="1">
      <alignment horizontal="left"/>
    </xf>
    <xf numFmtId="37" fontId="32" fillId="13" borderId="143" xfId="0" applyFont="1" applyFill="1" applyBorder="1" applyAlignment="1" applyProtection="1">
      <alignment horizontal="left"/>
    </xf>
    <xf numFmtId="37" fontId="32" fillId="0" borderId="142" xfId="0" applyFont="1" applyFill="1" applyBorder="1" applyAlignment="1" applyProtection="1">
      <alignment horizontal="left"/>
      <protection locked="0"/>
    </xf>
    <xf numFmtId="37" fontId="32" fillId="0" borderId="144" xfId="0" applyFont="1" applyFill="1" applyBorder="1" applyAlignment="1" applyProtection="1">
      <alignment horizontal="left"/>
      <protection locked="0"/>
    </xf>
    <xf numFmtId="37" fontId="32" fillId="0" borderId="143" xfId="0" applyFont="1" applyFill="1" applyBorder="1" applyAlignment="1" applyProtection="1">
      <alignment horizontal="left"/>
      <protection locked="0"/>
    </xf>
    <xf numFmtId="37" fontId="21" fillId="2" borderId="72" xfId="0" applyFont="1" applyFill="1" applyBorder="1" applyAlignment="1" applyProtection="1">
      <alignment horizontal="center"/>
    </xf>
    <xf numFmtId="37" fontId="21" fillId="2" borderId="117" xfId="0" applyFont="1" applyFill="1" applyBorder="1" applyAlignment="1" applyProtection="1">
      <alignment horizontal="center"/>
    </xf>
    <xf numFmtId="37" fontId="21" fillId="2" borderId="93" xfId="0" applyFont="1" applyFill="1" applyBorder="1" applyAlignment="1" applyProtection="1">
      <alignment horizontal="center"/>
    </xf>
    <xf numFmtId="37" fontId="7" fillId="0" borderId="46" xfId="0" applyFont="1" applyFill="1" applyBorder="1" applyAlignment="1" applyProtection="1">
      <alignment horizontal="right"/>
    </xf>
    <xf numFmtId="37" fontId="47" fillId="0" borderId="0" xfId="0" applyFont="1" applyBorder="1" applyAlignment="1">
      <alignment horizontal="center"/>
    </xf>
    <xf numFmtId="37" fontId="32" fillId="13" borderId="73" xfId="0" applyFont="1" applyFill="1" applyBorder="1" applyAlignment="1" applyProtection="1">
      <alignment horizontal="left"/>
    </xf>
    <xf numFmtId="37" fontId="32" fillId="13" borderId="72" xfId="0" applyFont="1" applyFill="1" applyBorder="1" applyAlignment="1" applyProtection="1">
      <alignment horizontal="left"/>
    </xf>
    <xf numFmtId="37" fontId="32" fillId="0" borderId="137" xfId="0" applyFont="1" applyFill="1" applyBorder="1" applyAlignment="1" applyProtection="1">
      <alignment horizontal="left"/>
      <protection locked="0"/>
    </xf>
    <xf numFmtId="37" fontId="32" fillId="0" borderId="138" xfId="0" applyFont="1" applyFill="1" applyBorder="1" applyAlignment="1" applyProtection="1">
      <alignment horizontal="left"/>
      <protection locked="0"/>
    </xf>
    <xf numFmtId="37" fontId="32" fillId="0" borderId="139" xfId="0" applyFont="1" applyFill="1" applyBorder="1" applyAlignment="1" applyProtection="1">
      <alignment horizontal="left"/>
      <protection locked="0"/>
    </xf>
    <xf numFmtId="37" fontId="32" fillId="13" borderId="46" xfId="0" applyFont="1" applyFill="1" applyBorder="1" applyAlignment="1" applyProtection="1">
      <alignment horizontal="left"/>
    </xf>
    <xf numFmtId="37" fontId="32" fillId="0" borderId="140" xfId="0" applyFont="1" applyFill="1" applyBorder="1" applyAlignment="1" applyProtection="1">
      <alignment horizontal="left"/>
      <protection locked="0"/>
    </xf>
    <xf numFmtId="37" fontId="32" fillId="0" borderId="41" xfId="0" applyFont="1" applyFill="1" applyBorder="1" applyAlignment="1" applyProtection="1">
      <alignment horizontal="left"/>
      <protection locked="0"/>
    </xf>
    <xf numFmtId="37" fontId="32" fillId="0" borderId="141" xfId="0" applyFont="1" applyFill="1" applyBorder="1" applyAlignment="1" applyProtection="1">
      <alignment horizontal="left"/>
      <protection locked="0"/>
    </xf>
    <xf numFmtId="165" fontId="7" fillId="24" borderId="134" xfId="0" applyNumberFormat="1" applyFont="1" applyFill="1" applyBorder="1" applyAlignment="1" applyProtection="1">
      <alignment horizontal="center"/>
    </xf>
    <xf numFmtId="165" fontId="7" fillId="24" borderId="94" xfId="0" applyNumberFormat="1" applyFont="1" applyFill="1" applyBorder="1" applyAlignment="1" applyProtection="1">
      <alignment horizontal="center"/>
    </xf>
    <xf numFmtId="37" fontId="59" fillId="0" borderId="46" xfId="0" applyFont="1" applyFill="1" applyBorder="1" applyAlignment="1" applyProtection="1">
      <alignment horizontal="center"/>
    </xf>
    <xf numFmtId="37" fontId="9" fillId="0" borderId="135" xfId="0" applyFont="1" applyBorder="1" applyAlignment="1" applyProtection="1">
      <alignment horizontal="center"/>
    </xf>
    <xf numFmtId="37" fontId="9" fillId="0" borderId="136" xfId="0" applyFont="1" applyBorder="1" applyAlignment="1" applyProtection="1">
      <alignment horizontal="center"/>
    </xf>
    <xf numFmtId="37" fontId="7" fillId="6" borderId="82" xfId="0" applyFont="1" applyFill="1" applyBorder="1" applyAlignment="1" applyProtection="1">
      <alignment horizontal="center"/>
    </xf>
    <xf numFmtId="37" fontId="7" fillId="6" borderId="0" xfId="0" applyFont="1" applyFill="1" applyBorder="1" applyAlignment="1" applyProtection="1">
      <alignment horizontal="center"/>
    </xf>
    <xf numFmtId="37" fontId="7" fillId="6" borderId="83" xfId="0" applyFont="1" applyFill="1" applyBorder="1" applyAlignment="1" applyProtection="1">
      <alignment horizontal="center"/>
    </xf>
    <xf numFmtId="165" fontId="7" fillId="0" borderId="40" xfId="0" applyNumberFormat="1" applyFont="1" applyFill="1" applyBorder="1" applyAlignment="1" applyProtection="1">
      <alignment horizontal="center"/>
    </xf>
    <xf numFmtId="165" fontId="7" fillId="0" borderId="42" xfId="0" applyNumberFormat="1" applyFont="1" applyFill="1" applyBorder="1" applyAlignment="1" applyProtection="1">
      <alignment horizontal="center"/>
    </xf>
    <xf numFmtId="43" fontId="7" fillId="0" borderId="40" xfId="1" applyFont="1" applyFill="1" applyBorder="1" applyAlignment="1" applyProtection="1">
      <alignment horizontal="center"/>
    </xf>
    <xf numFmtId="43" fontId="7" fillId="0" borderId="41" xfId="1" applyFont="1" applyFill="1" applyBorder="1" applyAlignment="1" applyProtection="1">
      <alignment horizontal="center"/>
    </xf>
    <xf numFmtId="43" fontId="7" fillId="0" borderId="42" xfId="1" applyFont="1" applyFill="1" applyBorder="1" applyAlignment="1" applyProtection="1">
      <alignment horizontal="center"/>
    </xf>
    <xf numFmtId="43" fontId="21" fillId="2" borderId="72" xfId="1" applyFont="1" applyFill="1" applyBorder="1" applyAlignment="1" applyProtection="1">
      <alignment horizontal="center"/>
    </xf>
    <xf numFmtId="43" fontId="21" fillId="2" borderId="117" xfId="1" applyFont="1" applyFill="1" applyBorder="1" applyAlignment="1" applyProtection="1">
      <alignment horizontal="center"/>
    </xf>
    <xf numFmtId="43" fontId="21" fillId="2" borderId="93" xfId="1" applyFont="1" applyFill="1" applyBorder="1" applyAlignment="1" applyProtection="1">
      <alignment horizontal="center"/>
    </xf>
    <xf numFmtId="37" fontId="21" fillId="2" borderId="56" xfId="0" applyFont="1" applyFill="1" applyBorder="1" applyAlignment="1" applyProtection="1">
      <alignment horizontal="center"/>
    </xf>
    <xf numFmtId="37" fontId="21" fillId="2" borderId="54" xfId="0" applyFont="1" applyFill="1" applyBorder="1" applyAlignment="1" applyProtection="1">
      <alignment horizontal="center"/>
    </xf>
    <xf numFmtId="37" fontId="7" fillId="0" borderId="46" xfId="0" applyFont="1" applyFill="1" applyBorder="1" applyProtection="1"/>
    <xf numFmtId="37" fontId="7" fillId="22" borderId="131" xfId="0" applyFont="1" applyFill="1" applyBorder="1" applyAlignment="1" applyProtection="1">
      <alignment horizontal="center"/>
      <protection locked="0"/>
    </xf>
    <xf numFmtId="37" fontId="7" fillId="22" borderId="101" xfId="0" applyFont="1" applyFill="1" applyBorder="1" applyAlignment="1" applyProtection="1">
      <alignment horizontal="center"/>
      <protection locked="0"/>
    </xf>
    <xf numFmtId="37" fontId="7" fillId="25" borderId="131" xfId="0" applyFont="1" applyFill="1" applyBorder="1" applyAlignment="1" applyProtection="1">
      <alignment horizontal="center"/>
      <protection locked="0"/>
    </xf>
    <xf numFmtId="37" fontId="7" fillId="25" borderId="101" xfId="0" applyFont="1" applyFill="1" applyBorder="1" applyAlignment="1" applyProtection="1">
      <alignment horizontal="center"/>
      <protection locked="0"/>
    </xf>
    <xf numFmtId="37" fontId="7" fillId="7" borderId="82" xfId="0" applyFont="1" applyFill="1" applyBorder="1" applyAlignment="1" applyProtection="1">
      <alignment horizontal="center"/>
    </xf>
    <xf numFmtId="37" fontId="7" fillId="7" borderId="0" xfId="0" applyFont="1" applyFill="1" applyBorder="1" applyAlignment="1" applyProtection="1">
      <alignment horizontal="center"/>
    </xf>
    <xf numFmtId="37" fontId="7" fillId="7" borderId="83" xfId="0" applyFont="1" applyFill="1" applyBorder="1" applyAlignment="1" applyProtection="1">
      <alignment horizontal="center"/>
    </xf>
    <xf numFmtId="37" fontId="61" fillId="2" borderId="55" xfId="0" applyFont="1" applyFill="1" applyBorder="1" applyAlignment="1" applyProtection="1">
      <alignment horizontal="center"/>
    </xf>
    <xf numFmtId="37" fontId="61" fillId="2" borderId="56" xfId="0" applyFont="1" applyFill="1" applyBorder="1" applyAlignment="1" applyProtection="1">
      <alignment horizontal="center"/>
    </xf>
    <xf numFmtId="37" fontId="61" fillId="2" borderId="54" xfId="0" applyFont="1" applyFill="1" applyBorder="1" applyAlignment="1" applyProtection="1">
      <alignment horizontal="center"/>
    </xf>
    <xf numFmtId="165" fontId="7" fillId="0" borderId="41" xfId="0" applyNumberFormat="1" applyFont="1" applyFill="1" applyBorder="1" applyAlignment="1" applyProtection="1">
      <alignment horizontal="center"/>
    </xf>
    <xf numFmtId="37" fontId="3" fillId="4" borderId="1" xfId="0" applyFont="1" applyFill="1" applyBorder="1" applyAlignment="1">
      <alignment vertical="center"/>
    </xf>
    <xf numFmtId="37" fontId="3" fillId="4" borderId="13" xfId="0" applyFont="1" applyFill="1" applyBorder="1" applyAlignment="1">
      <alignment vertical="center"/>
    </xf>
    <xf numFmtId="37" fontId="3" fillId="4" borderId="15" xfId="0" applyFont="1" applyFill="1" applyBorder="1" applyAlignment="1">
      <alignment vertical="center"/>
    </xf>
    <xf numFmtId="37" fontId="3" fillId="4" borderId="16" xfId="0" applyFont="1" applyFill="1" applyBorder="1" applyAlignment="1">
      <alignment vertical="center"/>
    </xf>
    <xf numFmtId="37" fontId="3" fillId="0" borderId="1" xfId="0" applyFont="1" applyBorder="1" applyAlignment="1">
      <alignment vertical="center"/>
    </xf>
    <xf numFmtId="37" fontId="7" fillId="0" borderId="55" xfId="0" applyFont="1" applyFill="1" applyBorder="1" applyAlignment="1">
      <alignment horizontal="center"/>
    </xf>
    <xf numFmtId="37" fontId="7" fillId="0" borderId="56" xfId="0" applyFont="1" applyFill="1" applyBorder="1" applyAlignment="1">
      <alignment horizontal="center"/>
    </xf>
    <xf numFmtId="37" fontId="7" fillId="0" borderId="54" xfId="0" applyFont="1" applyFill="1" applyBorder="1" applyAlignment="1">
      <alignment horizontal="center"/>
    </xf>
    <xf numFmtId="37" fontId="39" fillId="22" borderId="25" xfId="0" applyFont="1" applyFill="1" applyBorder="1" applyAlignment="1">
      <alignment horizontal="center"/>
    </xf>
    <xf numFmtId="37" fontId="39" fillId="22" borderId="31" xfId="0" applyFont="1" applyFill="1" applyBorder="1" applyAlignment="1">
      <alignment horizontal="center"/>
    </xf>
    <xf numFmtId="37" fontId="39" fillId="22" borderId="14" xfId="0" applyFont="1" applyFill="1" applyBorder="1" applyAlignment="1">
      <alignment horizontal="center"/>
    </xf>
    <xf numFmtId="37" fontId="3" fillId="4" borderId="13" xfId="0" applyFont="1" applyFill="1" applyBorder="1" applyAlignment="1">
      <alignment horizontal="center" vertical="center"/>
    </xf>
    <xf numFmtId="37" fontId="3" fillId="4" borderId="15" xfId="0" applyFont="1" applyFill="1" applyBorder="1" applyAlignment="1">
      <alignment horizontal="center" vertical="center"/>
    </xf>
    <xf numFmtId="37" fontId="3" fillId="4" borderId="16" xfId="0" applyFont="1" applyFill="1" applyBorder="1" applyAlignment="1">
      <alignment horizontal="center" vertical="center"/>
    </xf>
    <xf numFmtId="37" fontId="62" fillId="0" borderId="145" xfId="0" applyFont="1" applyFill="1" applyBorder="1" applyAlignment="1" applyProtection="1">
      <alignment horizontal="center"/>
      <protection locked="0"/>
    </xf>
    <xf numFmtId="37" fontId="62" fillId="0" borderId="56" xfId="0" applyFont="1" applyFill="1" applyBorder="1" applyAlignment="1" applyProtection="1">
      <alignment horizontal="center"/>
      <protection locked="0"/>
    </xf>
    <xf numFmtId="37" fontId="62" fillId="0" borderId="54" xfId="0" applyFont="1" applyFill="1" applyBorder="1" applyAlignment="1" applyProtection="1">
      <alignment horizontal="center"/>
      <protection locked="0"/>
    </xf>
    <xf numFmtId="37" fontId="7" fillId="0" borderId="55" xfId="0" applyFont="1" applyFill="1" applyBorder="1" applyAlignment="1" applyProtection="1">
      <alignment horizontal="center"/>
    </xf>
    <xf numFmtId="37" fontId="7" fillId="0" borderId="56" xfId="0" applyFont="1" applyFill="1" applyBorder="1" applyAlignment="1" applyProtection="1">
      <alignment horizontal="center"/>
    </xf>
    <xf numFmtId="37" fontId="7" fillId="0" borderId="54" xfId="0" applyFont="1" applyFill="1" applyBorder="1" applyAlignment="1" applyProtection="1">
      <alignment horizontal="center"/>
    </xf>
    <xf numFmtId="37" fontId="62" fillId="18" borderId="71" xfId="0" applyFont="1" applyFill="1" applyBorder="1" applyAlignment="1" applyProtection="1">
      <alignment horizontal="center"/>
      <protection locked="0"/>
    </xf>
    <xf numFmtId="37" fontId="62" fillId="18" borderId="56" xfId="0" applyFont="1" applyFill="1" applyBorder="1" applyAlignment="1" applyProtection="1">
      <alignment horizontal="center"/>
      <protection locked="0"/>
    </xf>
    <xf numFmtId="37" fontId="62" fillId="18" borderId="54" xfId="0" applyFont="1" applyFill="1" applyBorder="1" applyAlignment="1" applyProtection="1">
      <alignment horizontal="center"/>
      <protection locked="0"/>
    </xf>
    <xf numFmtId="37" fontId="36" fillId="19" borderId="55" xfId="0" applyFont="1" applyFill="1" applyBorder="1" applyAlignment="1">
      <alignment horizontal="right"/>
    </xf>
    <xf numFmtId="37" fontId="36" fillId="19" borderId="56" xfId="0" applyFont="1" applyFill="1" applyBorder="1" applyAlignment="1">
      <alignment horizontal="right"/>
    </xf>
    <xf numFmtId="37" fontId="36" fillId="19" borderId="54" xfId="0" applyFont="1" applyFill="1" applyBorder="1" applyAlignment="1">
      <alignment horizontal="right"/>
    </xf>
    <xf numFmtId="37" fontId="7" fillId="0" borderId="34" xfId="0" applyFont="1" applyBorder="1" applyAlignment="1">
      <alignment horizontal="center"/>
    </xf>
    <xf numFmtId="37" fontId="7" fillId="0" borderId="0" xfId="0" applyFont="1" applyBorder="1" applyAlignment="1">
      <alignment horizontal="center"/>
    </xf>
    <xf numFmtId="37" fontId="36" fillId="19" borderId="54" xfId="0" applyFont="1" applyFill="1" applyBorder="1" applyAlignment="1">
      <alignment horizontal="center"/>
    </xf>
    <xf numFmtId="37" fontId="36" fillId="19" borderId="46" xfId="0" applyFont="1" applyFill="1" applyBorder="1" applyAlignment="1">
      <alignment horizontal="center"/>
    </xf>
    <xf numFmtId="37" fontId="7" fillId="0" borderId="55" xfId="0" applyFont="1" applyBorder="1" applyAlignment="1">
      <alignment horizontal="center"/>
    </xf>
    <xf numFmtId="37" fontId="7" fillId="0" borderId="56" xfId="0" applyFont="1" applyBorder="1" applyAlignment="1">
      <alignment horizontal="center"/>
    </xf>
    <xf numFmtId="37" fontId="7" fillId="0" borderId="54" xfId="0" applyFont="1" applyBorder="1" applyAlignment="1">
      <alignment horizontal="center"/>
    </xf>
    <xf numFmtId="37" fontId="7" fillId="0" borderId="46" xfId="0" applyFont="1" applyBorder="1" applyAlignment="1">
      <alignment horizontal="center"/>
    </xf>
    <xf numFmtId="37" fontId="36" fillId="0" borderId="46" xfId="0" applyFont="1" applyFill="1" applyBorder="1" applyAlignment="1">
      <alignment horizontal="center" vertical="center"/>
    </xf>
    <xf numFmtId="37" fontId="3" fillId="4" borderId="1" xfId="0" applyFont="1" applyFill="1" applyBorder="1" applyAlignment="1">
      <alignment horizontal="center" vertical="center"/>
    </xf>
    <xf numFmtId="37" fontId="7" fillId="0" borderId="25" xfId="0" applyFont="1" applyBorder="1" applyAlignment="1">
      <alignment horizontal="right"/>
    </xf>
    <xf numFmtId="37" fontId="0" fillId="0" borderId="31" xfId="0" applyBorder="1" applyAlignment="1">
      <alignment horizontal="right"/>
    </xf>
    <xf numFmtId="37" fontId="0" fillId="0" borderId="14" xfId="0" applyBorder="1" applyAlignment="1">
      <alignment horizontal="right"/>
    </xf>
    <xf numFmtId="37" fontId="9" fillId="0" borderId="0" xfId="0" applyFont="1" applyBorder="1" applyAlignment="1">
      <alignment wrapText="1"/>
    </xf>
    <xf numFmtId="37" fontId="9" fillId="0" borderId="41" xfId="0" applyFont="1" applyBorder="1" applyAlignment="1">
      <alignment wrapText="1"/>
    </xf>
    <xf numFmtId="37" fontId="3" fillId="0" borderId="1" xfId="0" applyFont="1" applyBorder="1" applyAlignment="1">
      <alignment horizontal="center" vertical="center"/>
    </xf>
    <xf numFmtId="37" fontId="7" fillId="0" borderId="72" xfId="0" applyFont="1" applyBorder="1" applyProtection="1">
      <protection locked="0"/>
    </xf>
    <xf numFmtId="37" fontId="7" fillId="0" borderId="117" xfId="0" applyFont="1" applyBorder="1" applyProtection="1">
      <protection locked="0"/>
    </xf>
    <xf numFmtId="37" fontId="7" fillId="0" borderId="93" xfId="0" applyFont="1" applyBorder="1" applyProtection="1">
      <protection locked="0"/>
    </xf>
    <xf numFmtId="37" fontId="0" fillId="0" borderId="55" xfId="0" applyBorder="1" applyAlignment="1">
      <alignment horizontal="center"/>
    </xf>
    <xf numFmtId="37" fontId="0" fillId="0" borderId="54" xfId="0" applyBorder="1" applyAlignment="1">
      <alignment horizontal="center"/>
    </xf>
    <xf numFmtId="37" fontId="47" fillId="0" borderId="0" xfId="0" applyFont="1" applyBorder="1" applyAlignment="1">
      <alignment horizontal="center" vertical="center" wrapText="1"/>
    </xf>
    <xf numFmtId="37" fontId="47" fillId="18" borderId="146" xfId="0" applyFont="1" applyFill="1" applyBorder="1" applyAlignment="1">
      <alignment horizontal="center"/>
    </xf>
    <xf numFmtId="37" fontId="47" fillId="18" borderId="31" xfId="0" applyFont="1" applyFill="1" applyBorder="1" applyAlignment="1">
      <alignment horizontal="center"/>
    </xf>
    <xf numFmtId="37" fontId="47" fillId="18" borderId="127" xfId="0" applyFont="1" applyFill="1" applyBorder="1" applyAlignment="1">
      <alignment horizontal="center"/>
    </xf>
    <xf numFmtId="37" fontId="47" fillId="18" borderId="147" xfId="0" applyFont="1" applyFill="1" applyBorder="1" applyAlignment="1">
      <alignment horizontal="center"/>
    </xf>
    <xf numFmtId="37" fontId="47" fillId="18" borderId="148" xfId="0" applyFont="1" applyFill="1" applyBorder="1" applyAlignment="1">
      <alignment horizontal="center"/>
    </xf>
    <xf numFmtId="37" fontId="47" fillId="18" borderId="149" xfId="0" applyFont="1" applyFill="1" applyBorder="1" applyAlignment="1">
      <alignment horizontal="center"/>
    </xf>
    <xf numFmtId="37" fontId="47" fillId="18" borderId="1" xfId="0" applyFont="1" applyFill="1" applyBorder="1" applyAlignment="1">
      <alignment horizontal="center" vertical="center" wrapText="1"/>
    </xf>
    <xf numFmtId="37" fontId="47" fillId="0" borderId="1" xfId="0" applyFont="1" applyBorder="1" applyAlignment="1">
      <alignment horizontal="center"/>
    </xf>
    <xf numFmtId="37" fontId="47" fillId="0" borderId="25" xfId="0" applyFont="1" applyBorder="1" applyAlignment="1">
      <alignment horizontal="center"/>
    </xf>
    <xf numFmtId="37" fontId="47" fillId="0" borderId="31" xfId="0" applyFont="1" applyBorder="1" applyAlignment="1">
      <alignment horizontal="center"/>
    </xf>
    <xf numFmtId="37" fontId="47" fillId="0" borderId="14" xfId="0" applyFont="1" applyBorder="1" applyAlignment="1">
      <alignment horizontal="center"/>
    </xf>
    <xf numFmtId="37" fontId="9" fillId="20" borderId="55" xfId="0" applyFont="1" applyFill="1" applyBorder="1" applyAlignment="1">
      <alignment horizontal="center"/>
    </xf>
    <xf numFmtId="37" fontId="9" fillId="20" borderId="56" xfId="0" applyFont="1" applyFill="1" applyBorder="1" applyAlignment="1">
      <alignment horizontal="center"/>
    </xf>
    <xf numFmtId="37" fontId="47" fillId="18" borderId="13" xfId="0" applyFont="1" applyFill="1" applyBorder="1" applyAlignment="1">
      <alignment horizontal="center" vertical="center" wrapText="1"/>
    </xf>
    <xf numFmtId="37" fontId="47" fillId="18" borderId="15" xfId="0" applyFont="1" applyFill="1" applyBorder="1" applyAlignment="1">
      <alignment horizontal="center" vertical="center" wrapText="1"/>
    </xf>
    <xf numFmtId="37" fontId="47" fillId="18" borderId="16" xfId="0" applyFont="1" applyFill="1" applyBorder="1" applyAlignment="1">
      <alignment horizontal="center" vertical="center" wrapText="1"/>
    </xf>
    <xf numFmtId="37" fontId="47" fillId="18" borderId="25" xfId="0" applyFont="1" applyFill="1" applyBorder="1" applyAlignment="1">
      <alignment horizontal="center"/>
    </xf>
    <xf numFmtId="37" fontId="47" fillId="18" borderId="14" xfId="0" applyFont="1" applyFill="1" applyBorder="1" applyAlignment="1">
      <alignment horizontal="center"/>
    </xf>
    <xf numFmtId="37" fontId="47" fillId="18" borderId="1" xfId="0" applyFont="1" applyFill="1" applyBorder="1" applyAlignment="1">
      <alignment horizontal="center"/>
    </xf>
    <xf numFmtId="37" fontId="63" fillId="26" borderId="55" xfId="0" applyFont="1" applyFill="1" applyBorder="1" applyAlignment="1">
      <alignment horizontal="center"/>
    </xf>
    <xf numFmtId="37" fontId="63" fillId="26" borderId="56" xfId="0" applyFont="1" applyFill="1" applyBorder="1" applyAlignment="1">
      <alignment horizontal="center"/>
    </xf>
    <xf numFmtId="37" fontId="63" fillId="26" borderId="54" xfId="0" applyFont="1" applyFill="1" applyBorder="1" applyAlignment="1">
      <alignment horizontal="center"/>
    </xf>
    <xf numFmtId="37" fontId="63" fillId="26" borderId="25" xfId="0" applyFont="1" applyFill="1" applyBorder="1" applyAlignment="1">
      <alignment horizontal="center"/>
    </xf>
    <xf numFmtId="37" fontId="63" fillId="26" borderId="31" xfId="0" applyFont="1" applyFill="1" applyBorder="1" applyAlignment="1">
      <alignment horizontal="center"/>
    </xf>
    <xf numFmtId="37" fontId="63" fillId="26" borderId="14" xfId="0" applyFont="1" applyFill="1" applyBorder="1" applyAlignment="1">
      <alignment horizontal="center"/>
    </xf>
    <xf numFmtId="37" fontId="7" fillId="18" borderId="55" xfId="0" applyFont="1" applyFill="1" applyBorder="1" applyAlignment="1">
      <alignment horizontal="center"/>
    </xf>
    <xf numFmtId="37" fontId="7" fillId="18" borderId="56" xfId="0" applyFont="1" applyFill="1" applyBorder="1" applyAlignment="1">
      <alignment horizontal="center"/>
    </xf>
    <xf numFmtId="37" fontId="7" fillId="18" borderId="54" xfId="0" applyFont="1" applyFill="1" applyBorder="1" applyAlignment="1">
      <alignment horizontal="center"/>
    </xf>
    <xf numFmtId="37" fontId="64" fillId="22" borderId="55" xfId="0" applyFont="1" applyFill="1" applyBorder="1" applyAlignment="1">
      <alignment horizontal="center"/>
    </xf>
    <xf numFmtId="37" fontId="64" fillId="22" borderId="56" xfId="0" applyFont="1" applyFill="1" applyBorder="1" applyAlignment="1">
      <alignment horizontal="center"/>
    </xf>
    <xf numFmtId="37" fontId="64" fillId="22" borderId="54" xfId="0" applyFont="1" applyFill="1" applyBorder="1" applyAlignment="1">
      <alignment horizontal="center"/>
    </xf>
    <xf numFmtId="37" fontId="40" fillId="0" borderId="1" xfId="0" applyFont="1" applyFill="1" applyBorder="1" applyAlignment="1">
      <alignment horizontal="center" wrapText="1"/>
    </xf>
    <xf numFmtId="37" fontId="9" fillId="18" borderId="35" xfId="0" applyFont="1" applyFill="1" applyBorder="1" applyAlignment="1">
      <alignment horizontal="center"/>
    </xf>
    <xf numFmtId="37" fontId="9" fillId="18" borderId="36" xfId="0" applyFont="1" applyFill="1" applyBorder="1" applyAlignment="1">
      <alignment horizontal="center"/>
    </xf>
    <xf numFmtId="37" fontId="7" fillId="18" borderId="35" xfId="0" applyFont="1" applyFill="1" applyBorder="1" applyAlignment="1">
      <alignment horizontal="center"/>
    </xf>
    <xf numFmtId="37" fontId="7" fillId="18" borderId="36" xfId="0" applyFont="1" applyFill="1" applyBorder="1" applyAlignment="1">
      <alignment horizontal="center"/>
    </xf>
    <xf numFmtId="37" fontId="7" fillId="7" borderId="117" xfId="0" applyFont="1" applyFill="1" applyBorder="1" applyAlignment="1" applyProtection="1">
      <alignment horizontal="center"/>
    </xf>
    <xf numFmtId="37" fontId="7" fillId="7" borderId="150" xfId="0" applyFont="1" applyFill="1" applyBorder="1" applyAlignment="1" applyProtection="1">
      <alignment horizontal="center"/>
    </xf>
    <xf numFmtId="37" fontId="7" fillId="6" borderId="54" xfId="0" applyFont="1" applyFill="1" applyBorder="1" applyAlignment="1" applyProtection="1">
      <alignment horizontal="center"/>
    </xf>
    <xf numFmtId="37" fontId="7" fillId="6" borderId="46" xfId="0" applyFont="1" applyFill="1" applyBorder="1" applyAlignment="1" applyProtection="1">
      <alignment horizontal="center"/>
    </xf>
    <xf numFmtId="37" fontId="37" fillId="17" borderId="46" xfId="0" applyFont="1" applyFill="1" applyBorder="1" applyAlignment="1">
      <alignment horizontal="center"/>
    </xf>
    <xf numFmtId="37" fontId="37" fillId="17" borderId="52" xfId="0" applyFont="1" applyFill="1" applyBorder="1" applyAlignment="1">
      <alignment horizontal="center"/>
    </xf>
    <xf numFmtId="14" fontId="7" fillId="0" borderId="46" xfId="0" applyNumberFormat="1" applyFont="1" applyBorder="1" applyAlignment="1">
      <alignment horizontal="center"/>
    </xf>
    <xf numFmtId="37" fontId="34" fillId="24" borderId="55" xfId="0" applyFont="1" applyFill="1" applyBorder="1" applyAlignment="1">
      <alignment horizontal="center"/>
    </xf>
    <xf numFmtId="37" fontId="34" fillId="24" borderId="56" xfId="0" applyFont="1" applyFill="1" applyBorder="1" applyAlignment="1">
      <alignment horizontal="center"/>
    </xf>
    <xf numFmtId="37" fontId="34" fillId="24" borderId="54" xfId="0" applyFont="1" applyFill="1" applyBorder="1" applyAlignment="1">
      <alignment horizontal="center"/>
    </xf>
    <xf numFmtId="37" fontId="59" fillId="14" borderId="1" xfId="0" applyFont="1" applyFill="1" applyBorder="1" applyAlignment="1">
      <alignment horizontal="center" vertical="center" wrapText="1"/>
    </xf>
    <xf numFmtId="37" fontId="58" fillId="14" borderId="1" xfId="0" applyFont="1" applyFill="1" applyBorder="1" applyAlignment="1">
      <alignment horizontal="center" vertical="center"/>
    </xf>
    <xf numFmtId="37" fontId="12" fillId="5" borderId="151" xfId="0" applyFont="1" applyFill="1" applyBorder="1" applyAlignment="1">
      <alignment horizontal="center"/>
    </xf>
    <xf numFmtId="37" fontId="12" fillId="5" borderId="152" xfId="0" applyFont="1" applyFill="1" applyBorder="1" applyAlignment="1">
      <alignment horizontal="center"/>
    </xf>
    <xf numFmtId="37" fontId="12" fillId="5" borderId="153" xfId="0" applyFont="1" applyFill="1" applyBorder="1" applyAlignment="1">
      <alignment horizontal="center"/>
    </xf>
    <xf numFmtId="37" fontId="9" fillId="18" borderId="46" xfId="0" applyFont="1" applyFill="1" applyBorder="1" applyAlignment="1">
      <alignment horizontal="center"/>
    </xf>
    <xf numFmtId="37" fontId="9" fillId="18" borderId="55" xfId="0" applyFont="1" applyFill="1" applyBorder="1" applyAlignment="1">
      <alignment horizontal="center"/>
    </xf>
    <xf numFmtId="37" fontId="9" fillId="18" borderId="56" xfId="0" applyFont="1" applyFill="1" applyBorder="1" applyAlignment="1">
      <alignment horizontal="center"/>
    </xf>
    <xf numFmtId="37" fontId="9" fillId="18" borderId="54" xfId="0" applyFont="1" applyFill="1" applyBorder="1" applyAlignment="1">
      <alignment horizontal="center"/>
    </xf>
    <xf numFmtId="37" fontId="23" fillId="14" borderId="71" xfId="0" applyFont="1" applyFill="1" applyBorder="1" applyAlignment="1" applyProtection="1">
      <alignment horizontal="center" vertical="center" wrapText="1"/>
    </xf>
    <xf numFmtId="37" fontId="23" fillId="14" borderId="94" xfId="0" applyFont="1" applyFill="1" applyBorder="1" applyAlignment="1" applyProtection="1">
      <alignment horizontal="center" vertical="center" wrapText="1"/>
    </xf>
    <xf numFmtId="37" fontId="23" fillId="14" borderId="82" xfId="0" applyFont="1" applyFill="1" applyBorder="1" applyAlignment="1" applyProtection="1">
      <alignment horizontal="center" vertical="center" wrapText="1"/>
    </xf>
    <xf numFmtId="37" fontId="23" fillId="14" borderId="83" xfId="0" applyFont="1" applyFill="1" applyBorder="1" applyAlignment="1" applyProtection="1">
      <alignment horizontal="center" vertical="center" wrapText="1"/>
    </xf>
    <xf numFmtId="37" fontId="23" fillId="14" borderId="72" xfId="0" applyFont="1" applyFill="1" applyBorder="1" applyAlignment="1" applyProtection="1">
      <alignment horizontal="center" vertical="center" wrapText="1"/>
    </xf>
    <xf numFmtId="37" fontId="23" fillId="14" borderId="93" xfId="0" applyFont="1" applyFill="1" applyBorder="1" applyAlignment="1" applyProtection="1">
      <alignment horizontal="center" vertical="center" wrapText="1"/>
    </xf>
    <xf numFmtId="37" fontId="59" fillId="15" borderId="13" xfId="0" applyFont="1" applyFill="1" applyBorder="1" applyAlignment="1">
      <alignment horizontal="center" vertical="center" wrapText="1"/>
    </xf>
    <xf numFmtId="37" fontId="59" fillId="15" borderId="15" xfId="0" applyFont="1" applyFill="1" applyBorder="1" applyAlignment="1">
      <alignment horizontal="center" vertical="center" wrapText="1"/>
    </xf>
    <xf numFmtId="37" fontId="59" fillId="15" borderId="16" xfId="0" applyFont="1" applyFill="1" applyBorder="1" applyAlignment="1">
      <alignment horizontal="center" vertical="center" wrapText="1"/>
    </xf>
    <xf numFmtId="37" fontId="34" fillId="22" borderId="46" xfId="0" applyFont="1" applyFill="1" applyBorder="1"/>
    <xf numFmtId="37" fontId="0" fillId="18" borderId="29" xfId="0" applyFill="1" applyBorder="1" applyAlignment="1">
      <alignment horizontal="left" vertical="center" wrapText="1"/>
    </xf>
    <xf numFmtId="37" fontId="0" fillId="18" borderId="32" xfId="0" applyFill="1" applyBorder="1" applyAlignment="1">
      <alignment horizontal="left" vertical="center" wrapText="1"/>
    </xf>
    <xf numFmtId="37" fontId="0" fillId="18" borderId="37" xfId="0" applyFill="1" applyBorder="1" applyAlignment="1">
      <alignment horizontal="left" vertical="center" wrapText="1"/>
    </xf>
    <xf numFmtId="37" fontId="0" fillId="18" borderId="38" xfId="0" applyFill="1" applyBorder="1" applyAlignment="1">
      <alignment horizontal="left" vertical="center" wrapText="1"/>
    </xf>
    <xf numFmtId="37" fontId="0" fillId="18" borderId="0" xfId="0" applyFill="1" applyBorder="1" applyAlignment="1">
      <alignment horizontal="left" vertical="center" wrapText="1"/>
    </xf>
    <xf numFmtId="37" fontId="0" fillId="18" borderId="39" xfId="0" applyFill="1" applyBorder="1" applyAlignment="1">
      <alignment horizontal="left" vertical="center" wrapText="1"/>
    </xf>
    <xf numFmtId="37" fontId="0" fillId="18" borderId="27" xfId="0" applyFill="1" applyBorder="1" applyAlignment="1">
      <alignment horizontal="left" vertical="center" wrapText="1"/>
    </xf>
    <xf numFmtId="37" fontId="0" fillId="18" borderId="34" xfId="0" applyFill="1" applyBorder="1" applyAlignment="1">
      <alignment horizontal="left" vertical="center" wrapText="1"/>
    </xf>
    <xf numFmtId="37" fontId="0" fillId="18" borderId="30" xfId="0" applyFill="1" applyBorder="1" applyAlignment="1">
      <alignment horizontal="left" vertical="center" wrapText="1"/>
    </xf>
    <xf numFmtId="37" fontId="34" fillId="22" borderId="46" xfId="0" applyFont="1" applyFill="1" applyBorder="1" applyAlignment="1">
      <alignment horizontal="center"/>
    </xf>
  </cellXfs>
  <cellStyles count="5">
    <cellStyle name="Comma" xfId="1" builtinId="3"/>
    <cellStyle name="Currency" xfId="2" builtinId="4"/>
    <cellStyle name="Normal" xfId="0" builtinId="0"/>
    <cellStyle name="Normal_RR_instructions" xfId="3"/>
    <cellStyle name="Percent" xfId="4" builtinId="5"/>
  </cellStyles>
  <dxfs count="3">
    <dxf>
      <font>
        <b/>
        <i/>
        <condense val="0"/>
        <extend val="0"/>
      </font>
    </dxf>
    <dxf>
      <font>
        <b/>
        <i/>
        <condense val="0"/>
        <extend val="0"/>
      </font>
    </dxf>
    <dxf>
      <font>
        <b/>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SET%20MANAGEMENT/Leif/NOFAs%20RFPs%20RFQs/TCAM/CSJ%20Rent%20&amp;%20Occupancy%20Analysis%20-%20DRAFT%20v1%20-%209.24.2016%20L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TCAC PSR"/>
      <sheetName val="Sheet1"/>
      <sheetName val="2-Other Rent Roll Inputs"/>
      <sheetName val="3-CSJ Utility Allowance"/>
      <sheetName val="4-Alternative Util Allowance"/>
      <sheetName val="5-Unit Count by Restriction"/>
      <sheetName val="6 - Rent &amp; Income Limits"/>
      <sheetName val="7 - CSJ Dashboard"/>
      <sheetName val="8 - CSJ Compliance Analysis"/>
      <sheetName val="9 - CSJ Compliance Data"/>
    </sheetNames>
    <sheetDataSet>
      <sheetData sheetId="0"/>
      <sheetData sheetId="1"/>
      <sheetData sheetId="2">
        <row r="4">
          <cell r="H4" t="str">
            <v>Japantown Senior Apartments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60" zoomScaleNormal="100" workbookViewId="0">
      <selection activeCell="D11" sqref="D11"/>
    </sheetView>
  </sheetViews>
  <sheetFormatPr defaultColWidth="7.109375" defaultRowHeight="12.75"/>
  <cols>
    <col min="1" max="1" width="3.77734375" style="8" customWidth="1"/>
    <col min="2" max="2" width="2.21875" style="6" customWidth="1"/>
    <col min="3" max="3" width="15.33203125" style="7" customWidth="1"/>
    <col min="4" max="4" width="90.21875" style="6" customWidth="1"/>
    <col min="5" max="16384" width="7.109375" style="6"/>
  </cols>
  <sheetData>
    <row r="1" spans="1:27" ht="31.15" customHeight="1">
      <c r="A1" s="134"/>
      <c r="B1" s="134"/>
      <c r="C1" s="134"/>
      <c r="D1" s="502" t="s">
        <v>225</v>
      </c>
    </row>
    <row r="2" spans="1:27" ht="22.5" customHeight="1">
      <c r="A2" s="134"/>
      <c r="B2" s="134"/>
      <c r="C2" s="134"/>
      <c r="D2" s="501" t="s">
        <v>203</v>
      </c>
    </row>
    <row r="3" spans="1:27" ht="27" customHeight="1">
      <c r="A3" s="134"/>
      <c r="B3" s="134"/>
      <c r="C3" s="273"/>
      <c r="D3" s="513" t="s">
        <v>181</v>
      </c>
      <c r="E3" s="281"/>
      <c r="F3" s="281"/>
      <c r="G3" s="281"/>
      <c r="H3" s="281"/>
      <c r="I3" s="281"/>
      <c r="J3" s="281"/>
      <c r="K3" s="281"/>
      <c r="L3" s="281"/>
      <c r="M3" s="281"/>
      <c r="N3" s="281"/>
      <c r="O3" s="281"/>
      <c r="P3" s="281"/>
      <c r="Q3" s="281"/>
      <c r="R3" s="281"/>
      <c r="S3" s="281"/>
      <c r="T3" s="281"/>
      <c r="U3" s="281"/>
      <c r="V3" s="281"/>
      <c r="W3" s="10"/>
      <c r="X3" s="10"/>
      <c r="Y3" s="10"/>
      <c r="Z3" s="10"/>
      <c r="AA3" s="10"/>
    </row>
    <row r="4" spans="1:27" ht="34.15" customHeight="1">
      <c r="C4" s="488" t="s">
        <v>174</v>
      </c>
      <c r="D4" s="505" t="s">
        <v>175</v>
      </c>
      <c r="E4" s="10"/>
      <c r="F4" s="10"/>
      <c r="G4" s="10"/>
      <c r="H4" s="10"/>
      <c r="I4" s="10"/>
      <c r="J4" s="10"/>
      <c r="K4" s="10"/>
      <c r="L4" s="10"/>
      <c r="M4" s="10"/>
      <c r="N4" s="10"/>
      <c r="O4" s="10"/>
      <c r="P4" s="10"/>
      <c r="Q4" s="10"/>
      <c r="R4" s="10"/>
      <c r="S4" s="10"/>
      <c r="T4" s="10"/>
      <c r="U4" s="10"/>
      <c r="V4" s="10"/>
      <c r="W4" s="10"/>
      <c r="X4" s="10"/>
      <c r="Y4" s="10"/>
      <c r="Z4" s="10"/>
      <c r="AA4" s="10"/>
    </row>
    <row r="5" spans="1:27" ht="31.9" customHeight="1">
      <c r="A5" s="525" t="s">
        <v>27</v>
      </c>
      <c r="B5" s="384"/>
      <c r="C5" s="489" t="s">
        <v>164</v>
      </c>
      <c r="D5" s="506" t="s">
        <v>176</v>
      </c>
      <c r="E5" s="10"/>
      <c r="F5" s="10"/>
      <c r="G5" s="10"/>
      <c r="H5" s="10"/>
      <c r="I5" s="10"/>
      <c r="J5" s="10"/>
      <c r="K5" s="10"/>
      <c r="L5" s="10"/>
      <c r="M5" s="10"/>
      <c r="N5" s="10"/>
      <c r="O5" s="10"/>
      <c r="P5" s="10"/>
      <c r="Q5" s="10"/>
      <c r="R5" s="10"/>
      <c r="S5" s="10"/>
      <c r="T5" s="10"/>
      <c r="U5" s="10"/>
      <c r="V5" s="10"/>
      <c r="W5" s="10"/>
      <c r="X5" s="10"/>
      <c r="Y5" s="10"/>
      <c r="Z5" s="10"/>
      <c r="AA5" s="10"/>
    </row>
    <row r="6" spans="1:27" ht="66" customHeight="1">
      <c r="A6" s="526"/>
      <c r="B6" s="384"/>
      <c r="C6" s="490" t="s">
        <v>195</v>
      </c>
      <c r="D6" s="507" t="s">
        <v>226</v>
      </c>
      <c r="E6" s="10"/>
      <c r="F6" s="10"/>
      <c r="G6" s="10"/>
      <c r="H6" s="10"/>
      <c r="I6" s="10"/>
      <c r="J6" s="10"/>
      <c r="K6" s="10"/>
      <c r="L6" s="10"/>
      <c r="M6" s="10"/>
      <c r="N6" s="10"/>
      <c r="O6" s="10"/>
      <c r="P6" s="10"/>
      <c r="Q6" s="10"/>
      <c r="R6" s="10"/>
      <c r="S6" s="10"/>
      <c r="T6" s="10"/>
      <c r="U6" s="10"/>
      <c r="V6" s="10"/>
      <c r="W6" s="10"/>
      <c r="X6" s="10"/>
      <c r="Y6" s="10"/>
      <c r="Z6" s="10"/>
      <c r="AA6" s="10"/>
    </row>
    <row r="7" spans="1:27" ht="24" customHeight="1">
      <c r="A7" s="526"/>
      <c r="B7" s="385"/>
      <c r="C7" s="490" t="s">
        <v>12</v>
      </c>
      <c r="D7" s="508" t="s">
        <v>147</v>
      </c>
      <c r="E7" s="10"/>
      <c r="F7" s="10"/>
      <c r="G7" s="10"/>
      <c r="H7" s="10"/>
      <c r="I7" s="10"/>
      <c r="J7" s="10"/>
      <c r="K7" s="10"/>
      <c r="L7" s="10"/>
      <c r="M7" s="10"/>
      <c r="N7" s="10"/>
      <c r="O7" s="10"/>
      <c r="P7" s="10"/>
      <c r="Q7" s="10"/>
      <c r="R7" s="10"/>
      <c r="S7" s="10"/>
      <c r="T7" s="10"/>
      <c r="U7" s="10"/>
      <c r="V7" s="10"/>
      <c r="W7" s="10"/>
      <c r="X7" s="10"/>
      <c r="Y7" s="10"/>
      <c r="Z7" s="10"/>
      <c r="AA7" s="10"/>
    </row>
    <row r="8" spans="1:27" ht="22.15" customHeight="1">
      <c r="A8" s="526"/>
      <c r="B8" s="384"/>
      <c r="C8" s="491" t="s">
        <v>3</v>
      </c>
      <c r="D8" s="507" t="s">
        <v>190</v>
      </c>
      <c r="E8" s="10"/>
      <c r="F8" s="10"/>
      <c r="G8" s="10"/>
      <c r="H8" s="10"/>
      <c r="I8" s="10"/>
      <c r="J8" s="10"/>
      <c r="K8" s="10"/>
      <c r="L8" s="10"/>
      <c r="M8" s="10"/>
      <c r="N8" s="10"/>
      <c r="O8" s="10"/>
      <c r="P8" s="10"/>
      <c r="Q8" s="10"/>
      <c r="R8" s="10"/>
      <c r="S8" s="10"/>
      <c r="T8" s="10"/>
      <c r="U8" s="10"/>
      <c r="V8" s="10"/>
      <c r="W8" s="10"/>
      <c r="X8" s="10"/>
      <c r="Y8" s="10"/>
      <c r="Z8" s="10"/>
      <c r="AA8" s="10"/>
    </row>
    <row r="9" spans="1:27" ht="49.15" customHeight="1" thickBot="1">
      <c r="A9" s="526"/>
      <c r="B9" s="384"/>
      <c r="C9" s="491" t="s">
        <v>105</v>
      </c>
      <c r="D9" s="507" t="s">
        <v>224</v>
      </c>
      <c r="E9" s="10"/>
      <c r="F9" s="10"/>
      <c r="G9" s="10"/>
      <c r="H9" s="10"/>
      <c r="I9" s="10"/>
      <c r="J9" s="10"/>
      <c r="K9" s="10"/>
      <c r="L9" s="10"/>
      <c r="M9" s="10"/>
      <c r="N9" s="10"/>
      <c r="O9" s="10"/>
      <c r="P9" s="10"/>
      <c r="Q9" s="10"/>
      <c r="R9" s="10"/>
      <c r="S9" s="10"/>
      <c r="T9" s="10"/>
      <c r="U9" s="10"/>
      <c r="V9" s="10"/>
      <c r="W9" s="10"/>
      <c r="X9" s="10"/>
      <c r="Y9" s="10"/>
      <c r="Z9" s="10"/>
      <c r="AA9" s="10"/>
    </row>
    <row r="10" spans="1:27" ht="69" customHeight="1" thickBot="1">
      <c r="A10" s="526"/>
      <c r="B10" s="384"/>
      <c r="C10" s="492" t="s">
        <v>159</v>
      </c>
      <c r="D10" s="507" t="s">
        <v>222</v>
      </c>
      <c r="E10" s="10"/>
      <c r="F10" s="10"/>
      <c r="G10" s="10"/>
      <c r="H10" s="10"/>
      <c r="I10" s="10"/>
      <c r="J10" s="10"/>
      <c r="K10" s="10"/>
      <c r="L10" s="10"/>
      <c r="M10" s="10"/>
      <c r="N10" s="10"/>
      <c r="O10" s="10"/>
      <c r="P10" s="10"/>
      <c r="Q10" s="10"/>
      <c r="R10" s="10"/>
      <c r="S10" s="10"/>
      <c r="T10" s="10"/>
      <c r="U10" s="10"/>
      <c r="V10" s="10"/>
      <c r="W10" s="10"/>
      <c r="X10" s="10"/>
      <c r="Y10" s="10"/>
      <c r="Z10" s="10"/>
      <c r="AA10" s="10"/>
    </row>
    <row r="11" spans="1:27" ht="81" customHeight="1">
      <c r="A11" s="527"/>
      <c r="B11" s="386"/>
      <c r="C11" s="491" t="s">
        <v>37</v>
      </c>
      <c r="D11" s="504" t="s">
        <v>223</v>
      </c>
      <c r="E11" s="10"/>
      <c r="F11" s="10"/>
      <c r="G11" s="10"/>
      <c r="H11" s="10"/>
      <c r="I11" s="10"/>
      <c r="J11" s="10"/>
      <c r="K11" s="10"/>
      <c r="L11" s="10"/>
      <c r="M11" s="10"/>
      <c r="N11" s="10"/>
      <c r="O11" s="10"/>
      <c r="P11" s="10"/>
      <c r="Q11" s="10"/>
      <c r="R11" s="10"/>
      <c r="S11" s="10"/>
      <c r="T11" s="10"/>
      <c r="U11" s="10"/>
      <c r="V11" s="10"/>
      <c r="W11" s="10"/>
      <c r="X11" s="10"/>
      <c r="Y11" s="10"/>
      <c r="Z11" s="10"/>
      <c r="AA11" s="10"/>
    </row>
    <row r="12" spans="1:27" ht="52.15" customHeight="1">
      <c r="A12" s="388"/>
      <c r="B12" s="387"/>
      <c r="C12" s="493" t="s">
        <v>168</v>
      </c>
      <c r="D12" s="503" t="s">
        <v>221</v>
      </c>
      <c r="E12" s="115"/>
      <c r="F12" s="10"/>
      <c r="G12" s="10"/>
      <c r="H12" s="10"/>
      <c r="I12" s="10"/>
      <c r="J12" s="10"/>
      <c r="K12" s="10"/>
      <c r="L12" s="10"/>
      <c r="M12" s="10"/>
      <c r="N12" s="10"/>
      <c r="O12" s="10"/>
      <c r="P12" s="10"/>
      <c r="Q12" s="10"/>
      <c r="R12" s="10"/>
      <c r="S12" s="10"/>
      <c r="T12" s="10"/>
      <c r="U12" s="10"/>
      <c r="V12" s="10"/>
      <c r="W12" s="10"/>
      <c r="X12" s="10"/>
      <c r="Y12" s="10"/>
      <c r="Z12" s="10"/>
      <c r="AA12" s="10"/>
    </row>
    <row r="13" spans="1:27" ht="33.6" customHeight="1">
      <c r="A13" s="521" t="s">
        <v>16</v>
      </c>
      <c r="B13" s="284"/>
      <c r="C13" s="494" t="s">
        <v>166</v>
      </c>
      <c r="D13" s="506" t="s">
        <v>35</v>
      </c>
      <c r="E13" s="10"/>
      <c r="F13" s="10"/>
      <c r="G13" s="10"/>
      <c r="H13" s="10"/>
      <c r="I13" s="10"/>
      <c r="J13" s="10"/>
      <c r="K13" s="10"/>
      <c r="L13" s="10"/>
      <c r="M13" s="10"/>
      <c r="N13" s="10"/>
      <c r="O13" s="10"/>
      <c r="P13" s="10"/>
      <c r="Q13" s="10"/>
      <c r="R13" s="10"/>
      <c r="S13" s="10"/>
      <c r="T13" s="10"/>
      <c r="U13" s="10"/>
      <c r="V13" s="10"/>
      <c r="W13" s="10"/>
      <c r="X13" s="10"/>
      <c r="Y13" s="10"/>
      <c r="Z13" s="10"/>
      <c r="AA13" s="10"/>
    </row>
    <row r="14" spans="1:27" ht="46.15" customHeight="1">
      <c r="A14" s="522"/>
      <c r="B14" s="283"/>
      <c r="C14" s="494" t="s">
        <v>120</v>
      </c>
      <c r="D14" s="507" t="s">
        <v>167</v>
      </c>
      <c r="E14" s="10"/>
      <c r="F14" s="10"/>
      <c r="G14" s="10"/>
      <c r="H14" s="10"/>
      <c r="I14" s="10"/>
      <c r="J14" s="10"/>
      <c r="K14" s="10"/>
      <c r="L14" s="10"/>
      <c r="M14" s="10"/>
      <c r="N14" s="10"/>
      <c r="O14" s="10"/>
      <c r="P14" s="10"/>
      <c r="Q14" s="10"/>
      <c r="R14" s="10"/>
      <c r="S14" s="10"/>
      <c r="T14" s="10"/>
      <c r="U14" s="10"/>
      <c r="V14" s="10"/>
      <c r="W14" s="10"/>
      <c r="X14" s="10"/>
      <c r="Y14" s="10"/>
      <c r="Z14" s="10"/>
      <c r="AA14" s="10"/>
    </row>
    <row r="15" spans="1:27" ht="35.450000000000003" customHeight="1">
      <c r="A15" s="522"/>
      <c r="B15" s="283"/>
      <c r="C15" s="495" t="s">
        <v>15</v>
      </c>
      <c r="D15" s="507" t="s">
        <v>165</v>
      </c>
      <c r="E15" s="10"/>
      <c r="F15" s="10"/>
      <c r="G15" s="10"/>
      <c r="H15" s="10"/>
      <c r="I15" s="10"/>
      <c r="J15" s="10"/>
      <c r="K15" s="10"/>
      <c r="L15" s="10"/>
      <c r="M15" s="10"/>
      <c r="N15" s="10"/>
      <c r="O15" s="10"/>
      <c r="P15" s="10"/>
      <c r="Q15" s="10"/>
      <c r="R15" s="10"/>
      <c r="S15" s="10"/>
      <c r="T15" s="10"/>
      <c r="U15" s="10"/>
      <c r="V15" s="10"/>
      <c r="W15" s="10"/>
      <c r="X15" s="10"/>
      <c r="Y15" s="10"/>
      <c r="Z15" s="10"/>
      <c r="AA15" s="10"/>
    </row>
    <row r="16" spans="1:27" ht="34.9" customHeight="1">
      <c r="A16" s="522"/>
      <c r="B16" s="283"/>
      <c r="C16" s="486" t="s">
        <v>11</v>
      </c>
      <c r="D16" s="507" t="s">
        <v>17</v>
      </c>
      <c r="E16" s="10"/>
      <c r="F16" s="10"/>
      <c r="G16" s="10"/>
      <c r="H16" s="10"/>
      <c r="I16" s="10"/>
      <c r="J16" s="10"/>
      <c r="K16" s="10"/>
      <c r="L16" s="10"/>
      <c r="M16" s="10"/>
      <c r="N16" s="10"/>
      <c r="O16" s="10"/>
      <c r="P16" s="10"/>
      <c r="Q16" s="10"/>
      <c r="R16" s="10"/>
      <c r="S16" s="10"/>
      <c r="T16" s="10"/>
      <c r="U16" s="10"/>
      <c r="V16" s="10"/>
      <c r="W16" s="10"/>
      <c r="X16" s="10"/>
      <c r="Y16" s="10"/>
      <c r="Z16" s="10"/>
      <c r="AA16" s="10"/>
    </row>
    <row r="17" spans="1:27" ht="31.9" customHeight="1">
      <c r="A17" s="522"/>
      <c r="B17" s="283"/>
      <c r="C17" s="486" t="s">
        <v>7</v>
      </c>
      <c r="D17" s="507" t="s">
        <v>18</v>
      </c>
      <c r="E17" s="10"/>
      <c r="F17" s="10"/>
      <c r="G17" s="10"/>
      <c r="H17" s="10"/>
      <c r="I17" s="10"/>
      <c r="J17" s="10"/>
      <c r="K17" s="10"/>
      <c r="L17" s="10"/>
      <c r="M17" s="10"/>
      <c r="N17" s="10"/>
      <c r="O17" s="10"/>
      <c r="P17" s="10"/>
      <c r="Q17" s="10"/>
      <c r="R17" s="10"/>
      <c r="S17" s="10"/>
      <c r="T17" s="10"/>
      <c r="U17" s="10"/>
      <c r="V17" s="10"/>
      <c r="W17" s="10"/>
      <c r="X17" s="10"/>
      <c r="Y17" s="10"/>
      <c r="Z17" s="10"/>
      <c r="AA17" s="10"/>
    </row>
    <row r="18" spans="1:27" ht="42.6" customHeight="1">
      <c r="A18" s="32"/>
      <c r="B18" s="283"/>
      <c r="C18" s="486" t="s">
        <v>52</v>
      </c>
      <c r="D18" s="507" t="s">
        <v>218</v>
      </c>
      <c r="E18" s="10"/>
      <c r="F18" s="10"/>
      <c r="G18" s="10"/>
      <c r="H18" s="10"/>
      <c r="I18" s="10"/>
      <c r="J18" s="10"/>
      <c r="K18" s="10"/>
      <c r="L18" s="10"/>
      <c r="M18" s="10"/>
      <c r="N18" s="10"/>
      <c r="O18" s="10"/>
      <c r="P18" s="10"/>
      <c r="Q18" s="10"/>
      <c r="R18" s="10"/>
      <c r="S18" s="10"/>
      <c r="T18" s="10"/>
      <c r="U18" s="10"/>
      <c r="V18" s="10"/>
      <c r="W18" s="10"/>
      <c r="X18" s="10"/>
      <c r="Y18" s="10"/>
      <c r="Z18" s="10"/>
      <c r="AA18" s="10"/>
    </row>
    <row r="19" spans="1:27" ht="42.6" customHeight="1">
      <c r="A19" s="32"/>
      <c r="B19" s="283"/>
      <c r="C19" s="486" t="s">
        <v>209</v>
      </c>
      <c r="D19" s="507" t="s">
        <v>219</v>
      </c>
      <c r="E19" s="10"/>
      <c r="F19" s="10"/>
      <c r="G19" s="10"/>
      <c r="H19" s="10"/>
      <c r="I19" s="10"/>
      <c r="J19" s="10"/>
      <c r="K19" s="10"/>
      <c r="L19" s="10"/>
      <c r="M19" s="10"/>
      <c r="N19" s="10"/>
      <c r="O19" s="10"/>
      <c r="P19" s="10"/>
      <c r="Q19" s="10"/>
      <c r="R19" s="10"/>
      <c r="S19" s="10"/>
      <c r="T19" s="10"/>
      <c r="U19" s="10"/>
      <c r="V19" s="10"/>
      <c r="W19" s="10"/>
      <c r="X19" s="10"/>
      <c r="Y19" s="10"/>
      <c r="Z19" s="10"/>
      <c r="AA19" s="10"/>
    </row>
    <row r="20" spans="1:27" ht="42.6" customHeight="1">
      <c r="A20" s="32"/>
      <c r="B20" s="283"/>
      <c r="C20" s="486" t="s">
        <v>210</v>
      </c>
      <c r="D20" s="509" t="s">
        <v>220</v>
      </c>
      <c r="E20" s="10"/>
      <c r="F20" s="10"/>
      <c r="G20" s="10"/>
      <c r="H20" s="10"/>
      <c r="I20" s="10"/>
      <c r="J20" s="10"/>
      <c r="K20" s="10"/>
      <c r="L20" s="10"/>
      <c r="M20" s="10"/>
      <c r="N20" s="10"/>
      <c r="O20" s="10"/>
      <c r="P20" s="10"/>
      <c r="Q20" s="10"/>
      <c r="R20" s="10"/>
      <c r="S20" s="10"/>
      <c r="T20" s="10"/>
      <c r="U20" s="10"/>
      <c r="V20" s="10"/>
      <c r="W20" s="10"/>
      <c r="X20" s="10"/>
      <c r="Y20" s="10"/>
      <c r="Z20" s="10"/>
      <c r="AA20" s="10"/>
    </row>
    <row r="21" spans="1:27" ht="21" customHeight="1">
      <c r="A21" s="523" t="s">
        <v>19</v>
      </c>
      <c r="B21" s="519" t="s">
        <v>20</v>
      </c>
      <c r="C21" s="496" t="s">
        <v>5</v>
      </c>
      <c r="D21" s="507" t="s">
        <v>25</v>
      </c>
      <c r="E21" s="10"/>
      <c r="F21" s="10"/>
      <c r="G21" s="10"/>
      <c r="H21" s="10"/>
      <c r="I21" s="10"/>
      <c r="J21" s="10"/>
      <c r="K21" s="10"/>
      <c r="L21" s="10"/>
      <c r="M21" s="10"/>
      <c r="N21" s="10"/>
      <c r="O21" s="10"/>
      <c r="P21" s="10"/>
      <c r="Q21" s="10"/>
      <c r="R21" s="10"/>
      <c r="S21" s="282"/>
      <c r="T21" s="10"/>
      <c r="U21" s="10"/>
      <c r="V21" s="10"/>
      <c r="W21" s="10"/>
      <c r="X21" s="10"/>
      <c r="Y21" s="10"/>
      <c r="Z21" s="10"/>
      <c r="AA21" s="10"/>
    </row>
    <row r="22" spans="1:27" ht="28.15" customHeight="1">
      <c r="A22" s="524"/>
      <c r="B22" s="519"/>
      <c r="C22" s="496" t="s">
        <v>4</v>
      </c>
      <c r="D22" s="507" t="s">
        <v>200</v>
      </c>
      <c r="E22" s="10"/>
      <c r="F22" s="10"/>
      <c r="G22" s="10"/>
      <c r="H22" s="10"/>
      <c r="I22" s="10"/>
      <c r="J22" s="10"/>
      <c r="K22" s="10"/>
      <c r="L22" s="10"/>
      <c r="M22" s="10"/>
      <c r="N22" s="10"/>
      <c r="O22" s="10"/>
      <c r="P22" s="10"/>
      <c r="Q22" s="10"/>
      <c r="R22" s="10"/>
      <c r="S22" s="10"/>
      <c r="T22" s="10"/>
      <c r="U22" s="10"/>
      <c r="V22" s="10"/>
      <c r="W22" s="10"/>
      <c r="X22" s="10"/>
      <c r="Y22" s="10"/>
      <c r="Z22" s="10"/>
      <c r="AA22" s="10"/>
    </row>
    <row r="23" spans="1:27" ht="25.15" customHeight="1">
      <c r="A23" s="524"/>
      <c r="B23" s="519"/>
      <c r="C23" s="496" t="s">
        <v>14</v>
      </c>
      <c r="D23" s="507" t="s">
        <v>21</v>
      </c>
      <c r="E23" s="10"/>
      <c r="F23" s="10"/>
      <c r="G23" s="10"/>
      <c r="H23" s="10"/>
      <c r="I23" s="10"/>
      <c r="J23" s="10"/>
      <c r="K23" s="10"/>
      <c r="L23" s="10"/>
      <c r="M23" s="10"/>
      <c r="N23" s="10"/>
      <c r="O23" s="10"/>
      <c r="P23" s="10"/>
      <c r="Q23" s="10"/>
      <c r="R23" s="10"/>
      <c r="S23" s="10"/>
      <c r="T23" s="10"/>
      <c r="U23" s="10"/>
      <c r="V23" s="10"/>
      <c r="W23" s="10"/>
      <c r="X23" s="10"/>
      <c r="Y23" s="10"/>
      <c r="Z23" s="10"/>
      <c r="AA23" s="10"/>
    </row>
    <row r="24" spans="1:27" ht="21" customHeight="1">
      <c r="A24" s="524"/>
      <c r="B24" s="519"/>
      <c r="C24" s="497" t="s">
        <v>6</v>
      </c>
      <c r="D24" s="507" t="s">
        <v>22</v>
      </c>
      <c r="E24" s="10"/>
      <c r="F24" s="10"/>
      <c r="G24" s="10"/>
      <c r="H24" s="10"/>
      <c r="I24" s="10"/>
      <c r="J24" s="10"/>
      <c r="K24" s="10"/>
      <c r="L24" s="10"/>
      <c r="M24" s="10"/>
      <c r="N24" s="10"/>
      <c r="O24" s="10"/>
      <c r="P24" s="10"/>
      <c r="Q24" s="10"/>
      <c r="R24" s="10"/>
      <c r="S24" s="10"/>
      <c r="T24" s="10"/>
      <c r="U24" s="10"/>
      <c r="V24" s="10"/>
      <c r="W24" s="10"/>
      <c r="X24" s="10"/>
      <c r="Y24" s="10"/>
      <c r="Z24" s="10"/>
      <c r="AA24" s="10"/>
    </row>
    <row r="25" spans="1:27" ht="35.450000000000003" customHeight="1">
      <c r="A25" s="524"/>
      <c r="B25" s="520" t="s">
        <v>0</v>
      </c>
      <c r="C25" s="498" t="s">
        <v>10</v>
      </c>
      <c r="D25" s="507" t="s">
        <v>23</v>
      </c>
      <c r="E25" s="10"/>
      <c r="F25" s="10"/>
      <c r="G25" s="10"/>
      <c r="H25" s="10"/>
      <c r="I25" s="10"/>
      <c r="J25" s="10"/>
      <c r="K25" s="10"/>
      <c r="L25" s="10"/>
      <c r="M25" s="10"/>
      <c r="N25" s="10"/>
      <c r="O25" s="10"/>
      <c r="P25" s="10"/>
      <c r="Q25" s="10"/>
      <c r="R25" s="10"/>
      <c r="S25" s="10"/>
      <c r="T25" s="10"/>
      <c r="U25" s="10"/>
      <c r="V25" s="10"/>
      <c r="W25" s="10"/>
      <c r="X25" s="10"/>
      <c r="Y25" s="10"/>
      <c r="Z25" s="10"/>
      <c r="AA25" s="10"/>
    </row>
    <row r="26" spans="1:27" ht="30">
      <c r="A26" s="524"/>
      <c r="B26" s="520"/>
      <c r="C26" s="498" t="s">
        <v>4</v>
      </c>
      <c r="D26" s="507" t="s">
        <v>201</v>
      </c>
      <c r="E26" s="10"/>
      <c r="F26" s="10"/>
      <c r="G26" s="10"/>
      <c r="H26" s="10"/>
      <c r="I26" s="10"/>
      <c r="J26" s="10"/>
      <c r="K26" s="10"/>
      <c r="L26" s="10"/>
      <c r="M26" s="10"/>
      <c r="N26" s="10"/>
      <c r="O26" s="10"/>
      <c r="P26" s="10"/>
      <c r="Q26" s="10"/>
      <c r="R26" s="10"/>
      <c r="S26" s="10"/>
      <c r="T26" s="10"/>
      <c r="U26" s="10"/>
      <c r="V26" s="10"/>
      <c r="W26" s="10"/>
      <c r="X26" s="10"/>
      <c r="Y26" s="10"/>
      <c r="Z26" s="10"/>
      <c r="AA26" s="10"/>
    </row>
    <row r="27" spans="1:27" ht="31.9" customHeight="1">
      <c r="A27" s="524"/>
      <c r="B27" s="520"/>
      <c r="C27" s="499" t="s">
        <v>24</v>
      </c>
      <c r="D27" s="507" t="s">
        <v>194</v>
      </c>
      <c r="E27" s="10"/>
      <c r="F27" s="10"/>
      <c r="G27" s="10"/>
      <c r="H27" s="10"/>
      <c r="I27" s="10"/>
      <c r="J27" s="10"/>
      <c r="K27" s="10"/>
      <c r="L27" s="10"/>
      <c r="M27" s="10"/>
      <c r="N27" s="10"/>
      <c r="O27" s="10"/>
      <c r="P27" s="10"/>
      <c r="Q27" s="10"/>
      <c r="R27" s="10"/>
      <c r="S27" s="10"/>
      <c r="T27" s="10"/>
      <c r="U27" s="10"/>
      <c r="V27" s="10"/>
      <c r="W27" s="10"/>
      <c r="X27" s="10"/>
      <c r="Y27" s="10"/>
      <c r="Z27" s="10"/>
      <c r="AA27" s="10"/>
    </row>
    <row r="28" spans="1:27" ht="36" customHeight="1">
      <c r="A28" s="135"/>
      <c r="B28" s="394"/>
      <c r="C28" s="487"/>
      <c r="D28" s="507" t="s">
        <v>199</v>
      </c>
      <c r="E28" s="10"/>
      <c r="F28" s="10"/>
      <c r="G28" s="10"/>
      <c r="H28" s="10"/>
      <c r="I28" s="10"/>
      <c r="J28" s="10"/>
      <c r="K28" s="10"/>
      <c r="L28" s="10"/>
      <c r="M28" s="10"/>
      <c r="N28" s="10"/>
      <c r="O28" s="10"/>
      <c r="P28" s="10"/>
      <c r="Q28" s="10"/>
      <c r="R28" s="10"/>
      <c r="S28" s="10"/>
      <c r="T28" s="10"/>
      <c r="U28" s="10"/>
      <c r="V28" s="10"/>
      <c r="W28" s="10"/>
      <c r="X28" s="10"/>
      <c r="Y28" s="10"/>
      <c r="Z28" s="10"/>
      <c r="AA28" s="10"/>
    </row>
    <row r="29" spans="1:27" ht="27.6" customHeight="1">
      <c r="A29" s="135"/>
      <c r="B29" s="285"/>
      <c r="C29" s="289"/>
      <c r="D29" s="500" t="s">
        <v>177</v>
      </c>
      <c r="E29" s="10"/>
      <c r="F29" s="10"/>
      <c r="G29" s="10"/>
      <c r="H29" s="10"/>
      <c r="I29" s="10"/>
      <c r="J29" s="10"/>
      <c r="K29" s="10"/>
      <c r="L29" s="10"/>
      <c r="M29" s="10"/>
      <c r="N29" s="10"/>
      <c r="O29" s="10"/>
      <c r="P29" s="10"/>
      <c r="Q29" s="10"/>
      <c r="R29" s="10"/>
      <c r="S29" s="10"/>
      <c r="T29" s="10"/>
      <c r="U29" s="10"/>
      <c r="V29" s="10"/>
      <c r="W29" s="10"/>
      <c r="X29" s="10"/>
      <c r="Y29" s="10"/>
      <c r="Z29" s="10"/>
      <c r="AA29" s="10"/>
    </row>
    <row r="30" spans="1:27" ht="36" customHeight="1">
      <c r="A30" s="9"/>
      <c r="B30" s="283"/>
      <c r="C30" s="389"/>
      <c r="D30" s="485" t="s">
        <v>198</v>
      </c>
      <c r="E30" s="10"/>
      <c r="F30" s="10"/>
      <c r="G30" s="10"/>
      <c r="H30" s="10"/>
      <c r="I30" s="10"/>
      <c r="J30" s="10"/>
      <c r="K30" s="10"/>
      <c r="L30" s="10"/>
      <c r="M30" s="10"/>
      <c r="N30" s="10"/>
      <c r="O30" s="10"/>
      <c r="P30" s="10"/>
      <c r="Q30" s="10"/>
      <c r="R30" s="10"/>
      <c r="S30" s="10"/>
      <c r="T30" s="10"/>
      <c r="U30" s="10"/>
      <c r="V30" s="10"/>
      <c r="W30" s="10"/>
      <c r="X30" s="10"/>
      <c r="Y30" s="10"/>
      <c r="Z30" s="10"/>
      <c r="AA30" s="10"/>
    </row>
    <row r="31" spans="1:27" ht="17.45" customHeight="1">
      <c r="C31" s="286"/>
      <c r="D31" s="287"/>
      <c r="E31" s="10"/>
      <c r="F31" s="10"/>
      <c r="G31" s="10"/>
      <c r="H31" s="10"/>
      <c r="I31" s="10"/>
      <c r="J31" s="10"/>
      <c r="K31" s="10"/>
      <c r="L31" s="10"/>
      <c r="M31" s="10"/>
      <c r="N31" s="10"/>
      <c r="O31" s="10"/>
      <c r="P31" s="10"/>
      <c r="Q31" s="10"/>
      <c r="R31" s="10"/>
      <c r="S31" s="10"/>
      <c r="T31" s="10"/>
      <c r="U31" s="10"/>
      <c r="V31" s="10"/>
      <c r="W31" s="10"/>
      <c r="X31" s="10"/>
      <c r="Y31" s="10"/>
      <c r="Z31" s="10"/>
      <c r="AA31" s="10"/>
    </row>
    <row r="32" spans="1:27" ht="28.15" customHeight="1">
      <c r="C32" s="286"/>
      <c r="D32" s="502" t="s">
        <v>227</v>
      </c>
      <c r="E32" s="10"/>
      <c r="F32" s="10"/>
      <c r="G32" s="10"/>
      <c r="H32" s="10"/>
      <c r="I32" s="10"/>
      <c r="J32" s="10"/>
      <c r="K32" s="10"/>
      <c r="L32" s="10"/>
      <c r="M32" s="10"/>
      <c r="N32" s="10"/>
      <c r="O32" s="10"/>
      <c r="P32" s="10"/>
      <c r="Q32" s="10"/>
      <c r="R32" s="10"/>
      <c r="S32" s="10"/>
      <c r="T32" s="10"/>
      <c r="U32" s="10"/>
      <c r="V32" s="10"/>
      <c r="W32" s="10"/>
      <c r="X32" s="10"/>
      <c r="Y32" s="10"/>
      <c r="Z32" s="10"/>
      <c r="AA32" s="10"/>
    </row>
    <row r="33" spans="3:27" ht="25.15" customHeight="1">
      <c r="C33" s="390"/>
      <c r="D33" s="514" t="s">
        <v>178</v>
      </c>
      <c r="E33" s="10"/>
      <c r="F33" s="10"/>
      <c r="G33" s="10"/>
      <c r="H33" s="10"/>
      <c r="I33" s="10"/>
      <c r="J33" s="10"/>
      <c r="K33" s="10"/>
      <c r="L33" s="10"/>
      <c r="M33" s="10"/>
      <c r="N33" s="10"/>
      <c r="O33" s="10"/>
      <c r="P33" s="10"/>
      <c r="Q33" s="10"/>
      <c r="R33" s="10"/>
      <c r="S33" s="10"/>
      <c r="T33" s="10"/>
      <c r="U33" s="10"/>
      <c r="V33" s="10"/>
      <c r="W33" s="10"/>
      <c r="X33" s="10"/>
      <c r="Y33" s="10"/>
      <c r="Z33" s="10"/>
      <c r="AA33" s="10"/>
    </row>
    <row r="34" spans="3:27" ht="107.45" customHeight="1">
      <c r="C34" s="286"/>
      <c r="D34" s="515" t="s">
        <v>214</v>
      </c>
      <c r="E34" s="10"/>
      <c r="F34" s="10"/>
      <c r="G34" s="10"/>
      <c r="H34" s="10"/>
      <c r="I34" s="10"/>
      <c r="J34" s="10"/>
      <c r="K34" s="10"/>
      <c r="L34" s="10"/>
      <c r="M34" s="10"/>
      <c r="N34" s="10"/>
      <c r="O34" s="10"/>
      <c r="P34" s="10"/>
      <c r="Q34" s="10"/>
      <c r="R34" s="10"/>
      <c r="S34" s="10"/>
      <c r="T34" s="10"/>
      <c r="U34" s="10"/>
      <c r="V34" s="10"/>
      <c r="W34" s="10"/>
      <c r="X34" s="10"/>
      <c r="Y34" s="10"/>
      <c r="Z34" s="10"/>
      <c r="AA34" s="10"/>
    </row>
    <row r="35" spans="3:27">
      <c r="C35" s="286"/>
      <c r="D35" s="516"/>
      <c r="E35" s="10"/>
      <c r="F35" s="10"/>
      <c r="G35" s="10"/>
      <c r="H35" s="10"/>
      <c r="I35" s="10"/>
      <c r="J35" s="10"/>
      <c r="K35" s="10"/>
      <c r="L35" s="10"/>
      <c r="M35" s="10"/>
      <c r="N35" s="10"/>
      <c r="O35" s="10"/>
      <c r="P35" s="10"/>
      <c r="Q35" s="10"/>
      <c r="R35" s="10"/>
      <c r="S35" s="10"/>
      <c r="T35" s="10"/>
      <c r="U35" s="10"/>
      <c r="V35" s="10"/>
      <c r="W35" s="10"/>
      <c r="X35" s="10"/>
      <c r="Y35" s="10"/>
      <c r="Z35" s="10"/>
      <c r="AA35" s="10"/>
    </row>
    <row r="36" spans="3:27">
      <c r="C36" s="286"/>
      <c r="D36" s="516"/>
      <c r="E36" s="10"/>
      <c r="F36" s="10"/>
      <c r="G36" s="10"/>
      <c r="H36" s="10"/>
      <c r="I36" s="10"/>
      <c r="J36" s="10"/>
      <c r="K36" s="10"/>
      <c r="L36" s="10"/>
      <c r="M36" s="10"/>
      <c r="N36" s="10"/>
      <c r="O36" s="10"/>
      <c r="P36" s="10"/>
      <c r="Q36" s="10"/>
      <c r="R36" s="10"/>
      <c r="S36" s="10"/>
      <c r="T36" s="10"/>
      <c r="U36" s="10"/>
      <c r="V36" s="10"/>
      <c r="W36" s="10"/>
      <c r="X36" s="10"/>
      <c r="Y36" s="10"/>
      <c r="Z36" s="10"/>
      <c r="AA36" s="10"/>
    </row>
    <row r="37" spans="3:27" ht="28.15" customHeight="1">
      <c r="C37" s="286"/>
      <c r="D37" s="514" t="s">
        <v>179</v>
      </c>
      <c r="E37" s="10"/>
      <c r="F37" s="10"/>
      <c r="G37" s="10"/>
      <c r="H37" s="10"/>
      <c r="I37" s="10"/>
      <c r="J37" s="10"/>
      <c r="K37" s="10"/>
      <c r="L37" s="10"/>
      <c r="M37" s="10"/>
      <c r="N37" s="10"/>
      <c r="O37" s="10"/>
      <c r="P37" s="10"/>
      <c r="Q37" s="10"/>
      <c r="R37" s="10"/>
      <c r="S37" s="10"/>
      <c r="T37" s="10"/>
      <c r="U37" s="10"/>
      <c r="V37" s="10"/>
      <c r="W37" s="10"/>
      <c r="X37" s="10"/>
      <c r="Y37" s="10"/>
      <c r="Z37" s="10"/>
      <c r="AA37" s="10"/>
    </row>
    <row r="38" spans="3:27" ht="49.15" customHeight="1">
      <c r="C38" s="286"/>
      <c r="D38" s="515" t="s">
        <v>215</v>
      </c>
      <c r="E38" s="10"/>
      <c r="F38" s="10"/>
      <c r="G38" s="10"/>
      <c r="H38" s="10"/>
      <c r="I38" s="10"/>
      <c r="J38" s="10"/>
      <c r="K38" s="10"/>
      <c r="L38" s="10"/>
      <c r="M38" s="10"/>
      <c r="N38" s="10"/>
      <c r="O38" s="10"/>
      <c r="P38" s="10"/>
      <c r="Q38" s="10"/>
      <c r="R38" s="10"/>
      <c r="S38" s="10"/>
      <c r="T38" s="10"/>
      <c r="U38" s="10"/>
      <c r="V38" s="10"/>
      <c r="W38" s="10"/>
      <c r="X38" s="10"/>
      <c r="Y38" s="10"/>
      <c r="Z38" s="10"/>
      <c r="AA38" s="10"/>
    </row>
    <row r="39" spans="3:27">
      <c r="C39" s="286"/>
      <c r="D39" s="516"/>
      <c r="E39" s="10"/>
      <c r="F39" s="10"/>
      <c r="G39" s="10"/>
      <c r="H39" s="10"/>
      <c r="I39" s="10"/>
      <c r="J39" s="10"/>
      <c r="K39" s="10"/>
      <c r="L39" s="10"/>
      <c r="M39" s="10"/>
      <c r="N39" s="10"/>
      <c r="O39" s="10"/>
      <c r="P39" s="10"/>
      <c r="Q39" s="10"/>
      <c r="R39" s="10"/>
      <c r="S39" s="10"/>
      <c r="T39" s="10"/>
      <c r="U39" s="10"/>
      <c r="V39" s="10"/>
      <c r="W39" s="10"/>
      <c r="X39" s="10"/>
      <c r="Y39" s="10"/>
      <c r="Z39" s="10"/>
      <c r="AA39" s="10"/>
    </row>
    <row r="40" spans="3:27">
      <c r="C40" s="286"/>
      <c r="D40" s="516"/>
      <c r="E40" s="10"/>
      <c r="F40" s="10"/>
      <c r="G40" s="10"/>
      <c r="H40" s="10"/>
      <c r="I40" s="10"/>
      <c r="J40" s="10"/>
      <c r="K40" s="10"/>
      <c r="L40" s="10"/>
      <c r="M40" s="10"/>
      <c r="N40" s="10"/>
      <c r="O40" s="10"/>
      <c r="P40" s="10"/>
      <c r="Q40" s="10"/>
      <c r="R40" s="10"/>
      <c r="S40" s="10"/>
      <c r="T40" s="10"/>
      <c r="U40" s="10"/>
      <c r="V40" s="10"/>
      <c r="W40" s="10"/>
      <c r="X40" s="10"/>
      <c r="Y40" s="10"/>
      <c r="Z40" s="10"/>
      <c r="AA40" s="10"/>
    </row>
    <row r="41" spans="3:27" ht="27.6" customHeight="1">
      <c r="C41" s="286"/>
      <c r="D41" s="514" t="s">
        <v>180</v>
      </c>
      <c r="E41" s="10"/>
      <c r="F41" s="10"/>
      <c r="G41" s="10"/>
      <c r="H41" s="10"/>
      <c r="I41" s="10"/>
      <c r="J41" s="10"/>
      <c r="K41" s="10"/>
      <c r="L41" s="10"/>
      <c r="M41" s="10"/>
      <c r="N41" s="10"/>
      <c r="O41" s="10"/>
      <c r="P41" s="10"/>
      <c r="Q41" s="10"/>
      <c r="R41" s="10"/>
      <c r="S41" s="10"/>
      <c r="T41" s="10"/>
      <c r="U41" s="10"/>
      <c r="V41" s="10"/>
      <c r="W41" s="10"/>
      <c r="X41" s="10"/>
      <c r="Y41" s="10"/>
      <c r="Z41" s="10"/>
      <c r="AA41" s="10"/>
    </row>
    <row r="42" spans="3:27" ht="43.9" customHeight="1">
      <c r="C42" s="286"/>
      <c r="D42" s="515" t="s">
        <v>216</v>
      </c>
      <c r="E42" s="10"/>
      <c r="F42" s="10"/>
      <c r="G42" s="10"/>
      <c r="H42" s="10"/>
      <c r="I42" s="10"/>
      <c r="J42" s="10"/>
      <c r="K42" s="10"/>
      <c r="L42" s="10"/>
      <c r="M42" s="10"/>
      <c r="N42" s="10"/>
      <c r="O42" s="10"/>
      <c r="P42" s="10"/>
      <c r="Q42" s="10"/>
      <c r="R42" s="10"/>
      <c r="S42" s="10"/>
      <c r="T42" s="10"/>
      <c r="U42" s="10"/>
      <c r="V42" s="10"/>
      <c r="W42" s="10"/>
      <c r="X42" s="10"/>
      <c r="Y42" s="10"/>
      <c r="Z42" s="10"/>
      <c r="AA42" s="10"/>
    </row>
    <row r="43" spans="3:27">
      <c r="C43" s="286"/>
      <c r="D43" s="517"/>
      <c r="E43" s="10"/>
      <c r="F43" s="10"/>
      <c r="G43" s="10"/>
      <c r="H43" s="10"/>
      <c r="I43" s="10"/>
      <c r="J43" s="10"/>
      <c r="K43" s="10"/>
      <c r="L43" s="10"/>
      <c r="M43" s="10"/>
      <c r="N43" s="10"/>
      <c r="O43" s="10"/>
      <c r="P43" s="10"/>
      <c r="Q43" s="10"/>
      <c r="R43" s="10"/>
      <c r="S43" s="10"/>
      <c r="T43" s="10"/>
      <c r="U43" s="10"/>
      <c r="V43" s="10"/>
      <c r="W43" s="10"/>
      <c r="X43" s="10"/>
      <c r="Y43" s="10"/>
      <c r="Z43" s="10"/>
      <c r="AA43" s="10"/>
    </row>
    <row r="44" spans="3:27">
      <c r="C44" s="286"/>
      <c r="D44" s="516"/>
    </row>
    <row r="45" spans="3:27" ht="28.15" customHeight="1">
      <c r="C45" s="286"/>
      <c r="D45" s="514" t="s">
        <v>185</v>
      </c>
    </row>
    <row r="46" spans="3:27" ht="46.9" customHeight="1">
      <c r="C46" s="286"/>
      <c r="D46" s="515" t="s">
        <v>204</v>
      </c>
    </row>
    <row r="47" spans="3:27">
      <c r="C47" s="286"/>
      <c r="D47" s="516"/>
    </row>
    <row r="48" spans="3:27">
      <c r="C48" s="288"/>
      <c r="D48" s="518"/>
    </row>
    <row r="49" spans="4:4" ht="25.15" customHeight="1">
      <c r="D49" s="514" t="s">
        <v>217</v>
      </c>
    </row>
    <row r="50" spans="4:4" ht="21" customHeight="1">
      <c r="D50" s="515" t="s">
        <v>228</v>
      </c>
    </row>
  </sheetData>
  <sheetProtection password="EE98" sheet="1"/>
  <mergeCells count="5">
    <mergeCell ref="B21:B24"/>
    <mergeCell ref="B25:B27"/>
    <mergeCell ref="A13:A17"/>
    <mergeCell ref="A21:A27"/>
    <mergeCell ref="A5:A11"/>
  </mergeCells>
  <phoneticPr fontId="15" type="noConversion"/>
  <pageMargins left="0.51" right="0.26" top="0.63" bottom="0.36" header="0.26" footer="0.26"/>
  <pageSetup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K844"/>
  <sheetViews>
    <sheetView tabSelected="1" view="pageBreakPreview" zoomScale="75" zoomScaleNormal="75" zoomScaleSheetLayoutView="75" workbookViewId="0">
      <pane xSplit="7" ySplit="9" topLeftCell="H10" activePane="bottomRight" state="frozen"/>
      <selection pane="topRight" activeCell="H1" sqref="H1"/>
      <selection pane="bottomLeft" activeCell="A10" sqref="A10"/>
      <selection pane="bottomRight" activeCell="K24" sqref="K24"/>
    </sheetView>
  </sheetViews>
  <sheetFormatPr defaultColWidth="9.77734375" defaultRowHeight="15"/>
  <cols>
    <col min="1" max="1" width="5.77734375" style="4" customWidth="1"/>
    <col min="2" max="2" width="20.77734375" style="4" customWidth="1"/>
    <col min="3" max="3" width="8.109375" style="24" customWidth="1"/>
    <col min="4" max="4" width="6.88671875" style="24" customWidth="1"/>
    <col min="5" max="5" width="7.21875" style="24" customWidth="1"/>
    <col min="6" max="6" width="11.5546875" style="24" customWidth="1"/>
    <col min="7" max="7" width="8.5546875" style="24" customWidth="1"/>
    <col min="8" max="8" width="6.44140625" style="25" customWidth="1"/>
    <col min="9" max="9" width="8.21875" style="25" customWidth="1"/>
    <col min="10" max="10" width="8.33203125" style="25" customWidth="1"/>
    <col min="11" max="12" width="8.6640625" style="25" customWidth="1"/>
    <col min="13" max="13" width="7.21875" style="25" customWidth="1"/>
    <col min="14" max="14" width="8.33203125" style="25" customWidth="1"/>
    <col min="15" max="15" width="9.5546875" style="25" customWidth="1"/>
    <col min="16" max="16" width="7.77734375" style="25" customWidth="1"/>
    <col min="17" max="17" width="8" style="25" customWidth="1"/>
    <col min="18" max="18" width="8.77734375" style="25" customWidth="1"/>
    <col min="19" max="20" width="7.77734375" style="25" customWidth="1"/>
    <col min="21" max="21" width="8.77734375" style="26" customWidth="1"/>
    <col min="22" max="22" width="10.109375" style="26" customWidth="1"/>
    <col min="23" max="23" width="8.33203125" style="26" customWidth="1"/>
    <col min="24" max="24" width="7.21875" style="27" customWidth="1"/>
    <col min="25" max="25" width="8.88671875" style="27" customWidth="1"/>
    <col min="26" max="27" width="9.77734375" style="28" customWidth="1"/>
    <col min="28" max="28" width="8.44140625" style="29" customWidth="1"/>
    <col min="29" max="29" width="9.77734375" customWidth="1"/>
    <col min="31" max="31" width="9.5546875" customWidth="1"/>
    <col min="32" max="32" width="8.21875" bestFit="1" customWidth="1"/>
    <col min="36" max="36" width="10.33203125" customWidth="1"/>
  </cols>
  <sheetData>
    <row r="1" spans="1:219" s="4" customFormat="1" ht="18.75" thickBot="1">
      <c r="A1" s="534" t="s">
        <v>26</v>
      </c>
      <c r="B1" s="535"/>
      <c r="C1" s="536"/>
      <c r="D1" s="537"/>
      <c r="E1" s="537"/>
      <c r="F1" s="537"/>
      <c r="G1" s="538"/>
      <c r="H1" s="115"/>
      <c r="I1" s="115"/>
      <c r="J1" s="115"/>
      <c r="K1" s="572" t="s">
        <v>34</v>
      </c>
      <c r="L1" s="573"/>
      <c r="M1" s="573"/>
      <c r="N1" s="573"/>
      <c r="O1" s="573"/>
      <c r="P1" s="573"/>
      <c r="Q1" s="573"/>
      <c r="R1" s="573"/>
      <c r="S1" s="529" t="s">
        <v>168</v>
      </c>
      <c r="T1" s="529"/>
      <c r="U1" s="529"/>
      <c r="V1" s="530" t="s">
        <v>171</v>
      </c>
      <c r="W1" s="5"/>
      <c r="Y1" s="542" t="s">
        <v>13</v>
      </c>
      <c r="Z1" s="542"/>
      <c r="AA1" s="330">
        <f>+AE1-AA2</f>
        <v>0</v>
      </c>
      <c r="AC1" s="571" t="s">
        <v>188</v>
      </c>
      <c r="AD1" s="571"/>
      <c r="AE1" s="331">
        <f>+A722</f>
        <v>0</v>
      </c>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row>
    <row r="2" spans="1:219" s="4" customFormat="1" ht="18.75" thickBot="1">
      <c r="A2" s="544" t="s">
        <v>98</v>
      </c>
      <c r="B2" s="545"/>
      <c r="C2" s="546"/>
      <c r="D2" s="547"/>
      <c r="E2" s="547"/>
      <c r="F2" s="547"/>
      <c r="G2" s="548"/>
      <c r="H2" s="115"/>
      <c r="I2" s="115"/>
      <c r="J2" s="115"/>
      <c r="K2" s="574" t="s">
        <v>213</v>
      </c>
      <c r="L2" s="575"/>
      <c r="M2" s="575"/>
      <c r="N2" s="575"/>
      <c r="O2" s="575"/>
      <c r="P2" s="575"/>
      <c r="Q2" s="575"/>
      <c r="R2" s="575"/>
      <c r="S2" s="529" t="s">
        <v>169</v>
      </c>
      <c r="T2" s="529"/>
      <c r="U2" s="332"/>
      <c r="V2" s="530"/>
      <c r="W2" s="5"/>
      <c r="Y2" s="542" t="s">
        <v>28</v>
      </c>
      <c r="Z2" s="542"/>
      <c r="AA2" s="330">
        <f>+B722</f>
        <v>0</v>
      </c>
      <c r="AC2" s="1"/>
      <c r="AD2" s="2"/>
      <c r="AE2" s="2"/>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row>
    <row r="3" spans="1:219" s="4" customFormat="1" ht="18.75" thickBot="1">
      <c r="A3" s="549" t="s">
        <v>99</v>
      </c>
      <c r="B3" s="549"/>
      <c r="C3" s="550"/>
      <c r="D3" s="551"/>
      <c r="E3" s="551"/>
      <c r="F3" s="551"/>
      <c r="G3" s="552"/>
      <c r="H3" s="115"/>
      <c r="I3" s="115"/>
      <c r="J3" s="115"/>
      <c r="K3" s="532" t="s">
        <v>173</v>
      </c>
      <c r="L3" s="533"/>
      <c r="M3" s="533"/>
      <c r="N3" s="533"/>
      <c r="O3" s="533"/>
      <c r="P3" s="533"/>
      <c r="Q3" s="533"/>
      <c r="R3" s="533"/>
      <c r="S3" s="528" t="s">
        <v>170</v>
      </c>
      <c r="T3" s="528"/>
      <c r="U3" s="332"/>
      <c r="V3" s="531"/>
      <c r="W3" s="5"/>
      <c r="Y3" s="542" t="s">
        <v>187</v>
      </c>
      <c r="Z3" s="542"/>
      <c r="AA3" s="330">
        <f>+B723</f>
        <v>0</v>
      </c>
      <c r="AC3" s="1"/>
      <c r="AD3" s="2"/>
      <c r="AE3" s="2"/>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row>
    <row r="4" spans="1:219" s="13" customFormat="1" ht="18.75" customHeight="1">
      <c r="A4" s="539" t="s">
        <v>29</v>
      </c>
      <c r="B4" s="540"/>
      <c r="C4" s="540"/>
      <c r="D4" s="540"/>
      <c r="E4" s="540"/>
      <c r="F4" s="540"/>
      <c r="G4" s="541"/>
      <c r="H4" s="566" t="s">
        <v>30</v>
      </c>
      <c r="I4" s="567"/>
      <c r="J4" s="567"/>
      <c r="K4" s="567"/>
      <c r="L4" s="567"/>
      <c r="M4" s="568"/>
      <c r="N4" s="451"/>
      <c r="O4" s="451"/>
      <c r="P4" s="539" t="s">
        <v>31</v>
      </c>
      <c r="Q4" s="540"/>
      <c r="R4" s="540"/>
      <c r="S4" s="569"/>
      <c r="T4" s="569"/>
      <c r="U4" s="569"/>
      <c r="V4" s="570"/>
      <c r="W4" s="579"/>
      <c r="X4" s="580"/>
      <c r="Y4" s="580"/>
      <c r="Z4" s="580"/>
      <c r="AA4" s="580"/>
      <c r="AB4" s="580"/>
      <c r="AC4" s="580"/>
      <c r="AD4" s="580"/>
      <c r="AE4" s="580"/>
      <c r="AF4" s="580"/>
      <c r="AG4" s="580"/>
      <c r="AH4" s="580"/>
      <c r="AI4" s="580"/>
      <c r="AJ4" s="580"/>
      <c r="AK4" s="580"/>
      <c r="AL4" s="581"/>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row>
    <row r="5" spans="1:219" s="13" customFormat="1" ht="18.75" customHeight="1">
      <c r="A5" s="555" t="s">
        <v>107</v>
      </c>
      <c r="B5" s="555"/>
      <c r="C5" s="555"/>
      <c r="D5" s="555"/>
      <c r="E5" s="555"/>
      <c r="F5" s="555"/>
      <c r="G5" s="555"/>
      <c r="H5" s="555"/>
      <c r="I5" s="555"/>
      <c r="J5" s="555"/>
      <c r="K5" s="555"/>
      <c r="L5" s="555"/>
      <c r="M5" s="555"/>
      <c r="N5" s="555"/>
      <c r="O5" s="555"/>
      <c r="P5" s="555"/>
      <c r="Q5" s="555"/>
      <c r="R5" s="555"/>
      <c r="S5" s="555"/>
      <c r="T5" s="555"/>
      <c r="U5" s="555"/>
      <c r="V5" s="555"/>
      <c r="W5" s="555" t="s">
        <v>108</v>
      </c>
      <c r="X5" s="555"/>
      <c r="Y5" s="555"/>
      <c r="Z5" s="555"/>
      <c r="AA5" s="555"/>
      <c r="AB5" s="555"/>
      <c r="AC5" s="555"/>
      <c r="AD5" s="555"/>
      <c r="AE5" s="555"/>
      <c r="AF5" s="555"/>
      <c r="AG5" s="555"/>
      <c r="AH5" s="555"/>
      <c r="AI5" s="555"/>
      <c r="AJ5" s="555"/>
      <c r="AK5" s="555"/>
      <c r="AL5" s="555"/>
      <c r="AM5" s="259"/>
      <c r="AN5" s="259"/>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row>
    <row r="6" spans="1:219" s="19" customFormat="1" ht="18.75" customHeight="1" thickBot="1">
      <c r="A6" s="14"/>
      <c r="B6" s="14"/>
      <c r="C6" s="14"/>
      <c r="D6" s="15"/>
      <c r="E6" s="15"/>
      <c r="F6" s="15"/>
      <c r="G6" s="16"/>
      <c r="H6" s="17"/>
      <c r="I6" s="17"/>
      <c r="J6" s="17"/>
      <c r="K6" s="271"/>
      <c r="L6" s="18"/>
      <c r="M6" s="18"/>
      <c r="N6" s="553" t="s">
        <v>202</v>
      </c>
      <c r="O6" s="554"/>
      <c r="P6" s="558" t="s">
        <v>32</v>
      </c>
      <c r="Q6" s="559"/>
      <c r="R6" s="559"/>
      <c r="S6" s="560"/>
      <c r="T6" s="576" t="s">
        <v>0</v>
      </c>
      <c r="U6" s="577"/>
      <c r="V6" s="578"/>
      <c r="W6" s="169" t="s">
        <v>103</v>
      </c>
      <c r="X6" s="563" t="s">
        <v>102</v>
      </c>
      <c r="Y6" s="564"/>
      <c r="Z6" s="564"/>
      <c r="AA6" s="565"/>
      <c r="AB6" s="561" t="s">
        <v>48</v>
      </c>
      <c r="AC6" s="582"/>
      <c r="AD6" s="562"/>
      <c r="AE6" s="561" t="s">
        <v>47</v>
      </c>
      <c r="AF6" s="582"/>
      <c r="AG6" s="562"/>
      <c r="AH6" s="561" t="s">
        <v>101</v>
      </c>
      <c r="AI6" s="562"/>
      <c r="AJ6" s="136" t="s">
        <v>127</v>
      </c>
      <c r="AK6" s="561" t="s">
        <v>100</v>
      </c>
      <c r="AL6" s="562"/>
      <c r="AM6" s="556" t="s">
        <v>186</v>
      </c>
      <c r="AN6" s="557"/>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row>
    <row r="7" spans="1:219" s="22" customFormat="1" ht="54.6" customHeight="1" thickBot="1">
      <c r="A7" s="176" t="s">
        <v>1</v>
      </c>
      <c r="B7" s="177" t="s">
        <v>195</v>
      </c>
      <c r="C7" s="178" t="s">
        <v>12</v>
      </c>
      <c r="D7" s="178" t="s">
        <v>3</v>
      </c>
      <c r="E7" s="179" t="s">
        <v>105</v>
      </c>
      <c r="F7" s="257" t="s">
        <v>159</v>
      </c>
      <c r="G7" s="180" t="s">
        <v>37</v>
      </c>
      <c r="H7" s="182" t="s">
        <v>44</v>
      </c>
      <c r="I7" s="183" t="s">
        <v>120</v>
      </c>
      <c r="J7" s="184" t="s">
        <v>15</v>
      </c>
      <c r="K7" s="272" t="s">
        <v>33</v>
      </c>
      <c r="L7" s="270" t="s">
        <v>7</v>
      </c>
      <c r="M7" s="185" t="s">
        <v>52</v>
      </c>
      <c r="N7" s="270" t="s">
        <v>209</v>
      </c>
      <c r="O7" s="461" t="s">
        <v>210</v>
      </c>
      <c r="P7" s="460" t="s">
        <v>5</v>
      </c>
      <c r="Q7" s="188" t="s">
        <v>4</v>
      </c>
      <c r="R7" s="188" t="s">
        <v>14</v>
      </c>
      <c r="S7" s="189" t="s">
        <v>153</v>
      </c>
      <c r="T7" s="192" t="s">
        <v>10</v>
      </c>
      <c r="U7" s="193" t="s">
        <v>4</v>
      </c>
      <c r="V7" s="194" t="s">
        <v>24</v>
      </c>
      <c r="W7" s="198" t="s">
        <v>152</v>
      </c>
      <c r="X7" s="197" t="s">
        <v>45</v>
      </c>
      <c r="Y7" s="119" t="s">
        <v>206</v>
      </c>
      <c r="Z7" s="120" t="s">
        <v>38</v>
      </c>
      <c r="AA7" s="121" t="s">
        <v>39</v>
      </c>
      <c r="AB7" s="41" t="s">
        <v>41</v>
      </c>
      <c r="AC7" s="41" t="s">
        <v>42</v>
      </c>
      <c r="AD7" s="147" t="s">
        <v>43</v>
      </c>
      <c r="AE7" s="290" t="s">
        <v>46</v>
      </c>
      <c r="AF7" s="291" t="s">
        <v>42</v>
      </c>
      <c r="AG7" s="121" t="s">
        <v>43</v>
      </c>
      <c r="AH7" s="290" t="s">
        <v>49</v>
      </c>
      <c r="AI7" s="121" t="s">
        <v>50</v>
      </c>
      <c r="AJ7" s="292" t="s">
        <v>126</v>
      </c>
      <c r="AK7" s="290" t="s">
        <v>51</v>
      </c>
      <c r="AL7" s="121" t="s">
        <v>104</v>
      </c>
      <c r="AM7" s="258" t="s">
        <v>160</v>
      </c>
      <c r="AN7" s="256" t="s">
        <v>162</v>
      </c>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row>
    <row r="8" spans="1:219" s="22" customFormat="1" ht="19.149999999999999" customHeight="1" thickBot="1">
      <c r="A8" s="329">
        <f>+A722</f>
        <v>0</v>
      </c>
      <c r="B8" s="398"/>
      <c r="C8" s="399">
        <f>+C722</f>
        <v>0</v>
      </c>
      <c r="D8" s="399">
        <f>+D722</f>
        <v>0</v>
      </c>
      <c r="E8" s="399">
        <f>+E722</f>
        <v>0</v>
      </c>
      <c r="F8" s="399">
        <f>+F722</f>
        <v>0</v>
      </c>
      <c r="G8" s="400">
        <f t="shared" ref="G8:AI8" si="0">+G722</f>
        <v>0</v>
      </c>
      <c r="H8" s="329">
        <f t="shared" si="0"/>
        <v>0</v>
      </c>
      <c r="I8" s="399">
        <f t="shared" si="0"/>
        <v>0</v>
      </c>
      <c r="J8" s="399">
        <f t="shared" si="0"/>
        <v>0</v>
      </c>
      <c r="K8" s="399"/>
      <c r="L8" s="399"/>
      <c r="M8" s="400">
        <f t="shared" si="0"/>
        <v>0</v>
      </c>
      <c r="N8" s="400">
        <f t="shared" si="0"/>
        <v>0</v>
      </c>
      <c r="O8" s="400">
        <f t="shared" si="0"/>
        <v>0</v>
      </c>
      <c r="P8" s="329">
        <f t="shared" si="0"/>
        <v>0</v>
      </c>
      <c r="Q8" s="399">
        <f t="shared" si="0"/>
        <v>0</v>
      </c>
      <c r="R8" s="399">
        <f t="shared" si="0"/>
        <v>0</v>
      </c>
      <c r="S8" s="511" t="e">
        <f t="shared" si="0"/>
        <v>#DIV/0!</v>
      </c>
      <c r="T8" s="329">
        <f t="shared" si="0"/>
        <v>0</v>
      </c>
      <c r="U8" s="399">
        <f t="shared" si="0"/>
        <v>0</v>
      </c>
      <c r="V8" s="400">
        <f t="shared" si="0"/>
        <v>0</v>
      </c>
      <c r="W8" s="401">
        <f t="shared" si="0"/>
        <v>0</v>
      </c>
      <c r="X8" s="402">
        <f t="shared" si="0"/>
        <v>0</v>
      </c>
      <c r="Y8" s="399">
        <f t="shared" si="0"/>
        <v>0</v>
      </c>
      <c r="Z8" s="399">
        <f t="shared" si="0"/>
        <v>0</v>
      </c>
      <c r="AA8" s="400">
        <f t="shared" si="0"/>
        <v>0</v>
      </c>
      <c r="AB8" s="402">
        <f t="shared" si="0"/>
        <v>0</v>
      </c>
      <c r="AC8" s="399">
        <f t="shared" si="0"/>
        <v>0</v>
      </c>
      <c r="AD8" s="403">
        <f t="shared" si="0"/>
        <v>0</v>
      </c>
      <c r="AE8" s="329">
        <f t="shared" si="0"/>
        <v>0</v>
      </c>
      <c r="AF8" s="399">
        <f t="shared" si="0"/>
        <v>0</v>
      </c>
      <c r="AG8" s="400">
        <f t="shared" si="0"/>
        <v>0</v>
      </c>
      <c r="AH8" s="329">
        <f t="shared" si="0"/>
        <v>0</v>
      </c>
      <c r="AI8" s="400">
        <f t="shared" si="0"/>
        <v>0</v>
      </c>
      <c r="AJ8" s="401"/>
      <c r="AK8" s="329" t="e">
        <f>+AK722</f>
        <v>#DIV/0!</v>
      </c>
      <c r="AL8" s="400">
        <f>+AL722</f>
        <v>0</v>
      </c>
      <c r="AM8" s="329"/>
      <c r="AN8" s="400"/>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row>
    <row r="9" spans="1:219" s="22" customFormat="1" ht="17.45" customHeight="1" thickBot="1">
      <c r="A9" s="329">
        <f>+A723</f>
        <v>0</v>
      </c>
      <c r="B9" s="329">
        <f t="shared" ref="B9:AN9" si="1">+B723</f>
        <v>0</v>
      </c>
      <c r="C9" s="329" t="e">
        <f t="shared" si="1"/>
        <v>#DIV/0!</v>
      </c>
      <c r="D9" s="329" t="e">
        <f t="shared" si="1"/>
        <v>#DIV/0!</v>
      </c>
      <c r="E9" s="329">
        <f t="shared" si="1"/>
        <v>0</v>
      </c>
      <c r="F9" s="329">
        <f t="shared" si="1"/>
        <v>0</v>
      </c>
      <c r="G9" s="329">
        <f t="shared" si="1"/>
        <v>0</v>
      </c>
      <c r="H9" s="329" t="e">
        <f t="shared" si="1"/>
        <v>#DIV/0!</v>
      </c>
      <c r="I9" s="329" t="e">
        <f t="shared" si="1"/>
        <v>#DIV/0!</v>
      </c>
      <c r="J9" s="329" t="e">
        <f t="shared" si="1"/>
        <v>#DIV/0!</v>
      </c>
      <c r="K9" s="329">
        <f t="shared" si="1"/>
        <v>0</v>
      </c>
      <c r="L9" s="329">
        <f t="shared" si="1"/>
        <v>0</v>
      </c>
      <c r="M9" s="329" t="e">
        <f t="shared" si="1"/>
        <v>#DIV/0!</v>
      </c>
      <c r="N9" s="510" t="e">
        <f>+N8/$A$8</f>
        <v>#DIV/0!</v>
      </c>
      <c r="O9" s="510" t="e">
        <f>+O8/$A$8</f>
        <v>#DIV/0!</v>
      </c>
      <c r="P9" s="402" t="e">
        <f t="shared" si="1"/>
        <v>#DIV/0!</v>
      </c>
      <c r="Q9" s="329">
        <f t="shared" si="1"/>
        <v>0</v>
      </c>
      <c r="R9" s="329">
        <f t="shared" si="1"/>
        <v>0</v>
      </c>
      <c r="S9" s="512" t="e">
        <f t="shared" si="1"/>
        <v>#NUM!</v>
      </c>
      <c r="T9" s="329" t="e">
        <f t="shared" si="1"/>
        <v>#DIV/0!</v>
      </c>
      <c r="U9" s="329">
        <f t="shared" si="1"/>
        <v>0</v>
      </c>
      <c r="V9" s="329">
        <f t="shared" si="1"/>
        <v>0</v>
      </c>
      <c r="W9" s="329">
        <f t="shared" si="1"/>
        <v>0</v>
      </c>
      <c r="X9" s="329" t="e">
        <f t="shared" si="1"/>
        <v>#DIV/0!</v>
      </c>
      <c r="Y9" s="329">
        <f t="shared" si="1"/>
        <v>0</v>
      </c>
      <c r="Z9" s="329">
        <f t="shared" si="1"/>
        <v>0</v>
      </c>
      <c r="AA9" s="329">
        <f t="shared" si="1"/>
        <v>0</v>
      </c>
      <c r="AB9" s="329" t="e">
        <f t="shared" si="1"/>
        <v>#DIV/0!</v>
      </c>
      <c r="AC9" s="329" t="e">
        <f t="shared" si="1"/>
        <v>#DIV/0!</v>
      </c>
      <c r="AD9" s="329">
        <f t="shared" si="1"/>
        <v>0</v>
      </c>
      <c r="AE9" s="329" t="e">
        <f t="shared" si="1"/>
        <v>#DIV/0!</v>
      </c>
      <c r="AF9" s="329" t="e">
        <f t="shared" si="1"/>
        <v>#DIV/0!</v>
      </c>
      <c r="AG9" s="329">
        <f t="shared" si="1"/>
        <v>0</v>
      </c>
      <c r="AH9" s="329">
        <f t="shared" si="1"/>
        <v>0</v>
      </c>
      <c r="AI9" s="329">
        <f t="shared" si="1"/>
        <v>0</v>
      </c>
      <c r="AJ9" s="329">
        <f t="shared" si="1"/>
        <v>0</v>
      </c>
      <c r="AK9" s="329">
        <f t="shared" si="1"/>
        <v>0</v>
      </c>
      <c r="AL9" s="329">
        <f t="shared" si="1"/>
        <v>0</v>
      </c>
      <c r="AM9" s="329">
        <f t="shared" si="1"/>
        <v>0</v>
      </c>
      <c r="AN9" s="329">
        <f t="shared" si="1"/>
        <v>0</v>
      </c>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row>
    <row r="10" spans="1:219" ht="13.9" customHeight="1">
      <c r="A10" s="391"/>
      <c r="B10" s="311"/>
      <c r="C10" s="312"/>
      <c r="D10" s="312"/>
      <c r="E10" s="313"/>
      <c r="F10" s="395">
        <v>0</v>
      </c>
      <c r="G10" s="314"/>
      <c r="H10" s="315"/>
      <c r="I10" s="316"/>
      <c r="J10" s="317"/>
      <c r="K10" s="318"/>
      <c r="L10" s="318"/>
      <c r="M10" s="319"/>
      <c r="N10" s="457"/>
      <c r="O10" s="462"/>
      <c r="P10" s="320"/>
      <c r="Q10" s="321"/>
      <c r="R10" s="322"/>
      <c r="S10" s="323"/>
      <c r="T10" s="324"/>
      <c r="U10" s="325"/>
      <c r="V10" s="326"/>
      <c r="W10" s="327">
        <f t="shared" ref="W10:W73" si="2">IF(U10&gt;0,U10/LOOKUP(T10,IncomeLimits),0)</f>
        <v>0</v>
      </c>
      <c r="X10" s="333">
        <f>IF(G10&gt;0,HLOOKUP(C10,'Utility Allowances'!$O$33:$S$34,2),0)</f>
        <v>0</v>
      </c>
      <c r="Y10" s="334">
        <f t="shared" ref="Y10:Y73" si="3">+G10+C10</f>
        <v>0</v>
      </c>
      <c r="Z10" s="328">
        <f t="shared" ref="Z10:Z73" si="4">+J10+I10</f>
        <v>0</v>
      </c>
      <c r="AA10" s="335">
        <f t="shared" ref="AA10:AA73" si="5">+H10+J10</f>
        <v>0</v>
      </c>
      <c r="AB10" s="333">
        <f>IF(Y10&gt;0,VLOOKUP($Y10,'Reference Data 2'!$B$7:$C$71,2),0)</f>
        <v>0</v>
      </c>
      <c r="AC10" s="336">
        <f t="shared" ref="AC10:AC73" si="6">+AA10-AB10</f>
        <v>0</v>
      </c>
      <c r="AD10" s="337">
        <f t="shared" ref="AD10:AD73" si="7">+IF(AC10&gt;0,AC10,0)</f>
        <v>0</v>
      </c>
      <c r="AE10" s="349">
        <f>IF(Y10&gt;0,VLOOKUP($Y10,'Reference Data 2'!$B$7:$D$71,3),0)</f>
        <v>0</v>
      </c>
      <c r="AF10" s="336">
        <f t="shared" ref="AF10:AF73" si="8">+AA10-AE10</f>
        <v>0</v>
      </c>
      <c r="AG10" s="335">
        <f t="shared" ref="AG10:AG73" si="9">+IF(AF10&gt;0,AF10,0)</f>
        <v>0</v>
      </c>
      <c r="AH10" s="339">
        <f t="shared" ref="AH10:AH73" si="10">+IF(U10&gt;0,(AA10*12)/U10,0)</f>
        <v>0</v>
      </c>
      <c r="AI10" s="340">
        <f t="shared" ref="AI10:AI73" si="11">+IF(AH10&gt;0.5,AH10,0)</f>
        <v>0</v>
      </c>
      <c r="AJ10" s="341">
        <f t="shared" ref="AJ10:AJ73" si="12">+IF(T10&gt;0,IF(C10&gt;0,T10/C10,T10),0)</f>
        <v>0</v>
      </c>
      <c r="AK10" s="338">
        <f>IF(AA10&gt;0,VLOOKUP(C10,'Reference Data 1'!$N$13:$O$17,2),0)</f>
        <v>0</v>
      </c>
      <c r="AL10" s="335">
        <f t="shared" ref="AL10:AL73" si="13">+AK10-AA10</f>
        <v>0</v>
      </c>
      <c r="AM10" s="342">
        <f t="shared" ref="AM10:AM73" si="14">+C10+E10</f>
        <v>0</v>
      </c>
      <c r="AN10" s="343">
        <f t="shared" ref="AN10:AN73" si="15">+IF(F10=1,C10+0.1,IF(F10=2,C10+0.2,0))</f>
        <v>0</v>
      </c>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row>
    <row r="11" spans="1:219" ht="13.9" customHeight="1">
      <c r="A11" s="392"/>
      <c r="B11" s="160"/>
      <c r="C11" s="161"/>
      <c r="D11" s="161"/>
      <c r="E11" s="255"/>
      <c r="F11" s="396">
        <v>0</v>
      </c>
      <c r="G11" s="181"/>
      <c r="H11" s="186"/>
      <c r="I11" s="162"/>
      <c r="J11" s="163"/>
      <c r="K11" s="164"/>
      <c r="L11" s="164"/>
      <c r="M11" s="187"/>
      <c r="N11" s="458"/>
      <c r="O11" s="463"/>
      <c r="P11" s="190"/>
      <c r="Q11" s="165"/>
      <c r="R11" s="166"/>
      <c r="S11" s="191"/>
      <c r="T11" s="195"/>
      <c r="U11" s="167"/>
      <c r="V11" s="196"/>
      <c r="W11" s="199">
        <f t="shared" si="2"/>
        <v>0</v>
      </c>
      <c r="X11" s="344">
        <f>IF(G11&gt;0,HLOOKUP(C11,'Utility Allowances'!$O$33:$S$34,2),0)</f>
        <v>0</v>
      </c>
      <c r="Y11" s="345">
        <f t="shared" si="3"/>
        <v>0</v>
      </c>
      <c r="Z11" s="168">
        <f t="shared" si="4"/>
        <v>0</v>
      </c>
      <c r="AA11" s="346">
        <f t="shared" si="5"/>
        <v>0</v>
      </c>
      <c r="AB11" s="344">
        <f>IF(Y11&gt;0,VLOOKUP($Y11,'Reference Data 2'!$B$7:$C$71,2),0)</f>
        <v>0</v>
      </c>
      <c r="AC11" s="347">
        <f t="shared" si="6"/>
        <v>0</v>
      </c>
      <c r="AD11" s="348">
        <f t="shared" si="7"/>
        <v>0</v>
      </c>
      <c r="AE11" s="349">
        <f>IF(Y11&gt;0,VLOOKUP($Y11,'Reference Data 2'!$B$7:$D$71,3),0)</f>
        <v>0</v>
      </c>
      <c r="AF11" s="347">
        <f t="shared" si="8"/>
        <v>0</v>
      </c>
      <c r="AG11" s="346">
        <f t="shared" si="9"/>
        <v>0</v>
      </c>
      <c r="AH11" s="350">
        <f t="shared" si="10"/>
        <v>0</v>
      </c>
      <c r="AI11" s="351">
        <f t="shared" si="11"/>
        <v>0</v>
      </c>
      <c r="AJ11" s="352">
        <f t="shared" si="12"/>
        <v>0</v>
      </c>
      <c r="AK11" s="349">
        <f>IF(AA11&gt;0,VLOOKUP(C11,'Reference Data 1'!$N$13:$O$17,2),0)</f>
        <v>0</v>
      </c>
      <c r="AL11" s="346">
        <f t="shared" si="13"/>
        <v>0</v>
      </c>
      <c r="AM11" s="353">
        <f t="shared" si="14"/>
        <v>0</v>
      </c>
      <c r="AN11" s="354">
        <f t="shared" si="15"/>
        <v>0</v>
      </c>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row>
    <row r="12" spans="1:219" ht="13.9" customHeight="1">
      <c r="A12" s="392"/>
      <c r="B12" s="160"/>
      <c r="C12" s="161"/>
      <c r="D12" s="161"/>
      <c r="E12" s="255"/>
      <c r="F12" s="396">
        <v>0</v>
      </c>
      <c r="G12" s="181"/>
      <c r="H12" s="186"/>
      <c r="I12" s="162"/>
      <c r="J12" s="163"/>
      <c r="K12" s="164"/>
      <c r="L12" s="164"/>
      <c r="M12" s="187"/>
      <c r="N12" s="458"/>
      <c r="O12" s="463"/>
      <c r="P12" s="190"/>
      <c r="Q12" s="165"/>
      <c r="R12" s="166"/>
      <c r="S12" s="191"/>
      <c r="T12" s="195"/>
      <c r="U12" s="167"/>
      <c r="V12" s="196"/>
      <c r="W12" s="199">
        <f t="shared" si="2"/>
        <v>0</v>
      </c>
      <c r="X12" s="344">
        <f>IF(G12&gt;0,HLOOKUP(C12,'Utility Allowances'!$O$33:$S$34,2),0)</f>
        <v>0</v>
      </c>
      <c r="Y12" s="345">
        <f t="shared" si="3"/>
        <v>0</v>
      </c>
      <c r="Z12" s="168">
        <f t="shared" si="4"/>
        <v>0</v>
      </c>
      <c r="AA12" s="346">
        <f t="shared" si="5"/>
        <v>0</v>
      </c>
      <c r="AB12" s="344">
        <f>IF(Y12&gt;0,VLOOKUP($Y12,'Reference Data 2'!$B$7:$C$71,2),0)</f>
        <v>0</v>
      </c>
      <c r="AC12" s="347">
        <f t="shared" si="6"/>
        <v>0</v>
      </c>
      <c r="AD12" s="348">
        <f t="shared" si="7"/>
        <v>0</v>
      </c>
      <c r="AE12" s="349">
        <f>IF(Y12&gt;0,VLOOKUP($Y12,'Reference Data 2'!$B$9:$D$71,3),0)</f>
        <v>0</v>
      </c>
      <c r="AF12" s="347">
        <f t="shared" si="8"/>
        <v>0</v>
      </c>
      <c r="AG12" s="346">
        <f t="shared" si="9"/>
        <v>0</v>
      </c>
      <c r="AH12" s="350">
        <f t="shared" si="10"/>
        <v>0</v>
      </c>
      <c r="AI12" s="351">
        <f t="shared" si="11"/>
        <v>0</v>
      </c>
      <c r="AJ12" s="352">
        <f t="shared" si="12"/>
        <v>0</v>
      </c>
      <c r="AK12" s="349">
        <f>IF(AA12&gt;0,VLOOKUP(C12,'Reference Data 1'!$N$13:$O$17,2),0)</f>
        <v>0</v>
      </c>
      <c r="AL12" s="346">
        <f t="shared" si="13"/>
        <v>0</v>
      </c>
      <c r="AM12" s="353">
        <f t="shared" si="14"/>
        <v>0</v>
      </c>
      <c r="AN12" s="354">
        <f t="shared" si="15"/>
        <v>0</v>
      </c>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row>
    <row r="13" spans="1:219" ht="13.9" customHeight="1">
      <c r="A13" s="392"/>
      <c r="B13" s="160"/>
      <c r="C13" s="161"/>
      <c r="D13" s="161"/>
      <c r="E13" s="255"/>
      <c r="F13" s="396">
        <v>0</v>
      </c>
      <c r="G13" s="181"/>
      <c r="H13" s="186"/>
      <c r="I13" s="162"/>
      <c r="J13" s="163"/>
      <c r="K13" s="164"/>
      <c r="L13" s="164"/>
      <c r="M13" s="187"/>
      <c r="N13" s="458"/>
      <c r="O13" s="463"/>
      <c r="P13" s="190"/>
      <c r="Q13" s="165"/>
      <c r="R13" s="166"/>
      <c r="S13" s="191"/>
      <c r="T13" s="195"/>
      <c r="U13" s="167"/>
      <c r="V13" s="196"/>
      <c r="W13" s="199">
        <f t="shared" si="2"/>
        <v>0</v>
      </c>
      <c r="X13" s="344">
        <f>IF(G13&gt;0,HLOOKUP(C13,'Utility Allowances'!$O$33:$S$34,2),0)</f>
        <v>0</v>
      </c>
      <c r="Y13" s="345">
        <f t="shared" si="3"/>
        <v>0</v>
      </c>
      <c r="Z13" s="168">
        <f t="shared" si="4"/>
        <v>0</v>
      </c>
      <c r="AA13" s="346">
        <f t="shared" si="5"/>
        <v>0</v>
      </c>
      <c r="AB13" s="344">
        <f>IF(Y13&gt;0,VLOOKUP($Y13,'Reference Data 2'!$B$7:$C$71,2),0)</f>
        <v>0</v>
      </c>
      <c r="AC13" s="347">
        <f t="shared" si="6"/>
        <v>0</v>
      </c>
      <c r="AD13" s="348">
        <f t="shared" si="7"/>
        <v>0</v>
      </c>
      <c r="AE13" s="349">
        <f>IF(Y13&gt;0,VLOOKUP($Y13,'Reference Data 2'!$B$9:$D$71,3),0)</f>
        <v>0</v>
      </c>
      <c r="AF13" s="347">
        <f t="shared" si="8"/>
        <v>0</v>
      </c>
      <c r="AG13" s="346">
        <f t="shared" si="9"/>
        <v>0</v>
      </c>
      <c r="AH13" s="350">
        <f t="shared" si="10"/>
        <v>0</v>
      </c>
      <c r="AI13" s="351">
        <f t="shared" si="11"/>
        <v>0</v>
      </c>
      <c r="AJ13" s="352">
        <f t="shared" si="12"/>
        <v>0</v>
      </c>
      <c r="AK13" s="349">
        <f>IF(AA13&gt;0,VLOOKUP(C13,'Reference Data 1'!$N$13:$O$17,2),0)</f>
        <v>0</v>
      </c>
      <c r="AL13" s="346">
        <f t="shared" si="13"/>
        <v>0</v>
      </c>
      <c r="AM13" s="353">
        <f t="shared" si="14"/>
        <v>0</v>
      </c>
      <c r="AN13" s="354">
        <f t="shared" si="15"/>
        <v>0</v>
      </c>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row>
    <row r="14" spans="1:219" ht="13.9" customHeight="1">
      <c r="A14" s="392"/>
      <c r="B14" s="160"/>
      <c r="C14" s="161"/>
      <c r="D14" s="161"/>
      <c r="E14" s="255"/>
      <c r="F14" s="396">
        <v>0</v>
      </c>
      <c r="G14" s="181"/>
      <c r="H14" s="186"/>
      <c r="I14" s="162"/>
      <c r="J14" s="163"/>
      <c r="K14" s="164"/>
      <c r="L14" s="164"/>
      <c r="M14" s="187"/>
      <c r="N14" s="458"/>
      <c r="O14" s="463"/>
      <c r="P14" s="190"/>
      <c r="Q14" s="165"/>
      <c r="R14" s="166"/>
      <c r="S14" s="191"/>
      <c r="T14" s="195"/>
      <c r="U14" s="167"/>
      <c r="V14" s="196"/>
      <c r="W14" s="199">
        <f t="shared" si="2"/>
        <v>0</v>
      </c>
      <c r="X14" s="344">
        <f>IF(G14&gt;0,HLOOKUP(C14,'Utility Allowances'!$O$33:$S$34,2),0)</f>
        <v>0</v>
      </c>
      <c r="Y14" s="345">
        <f t="shared" si="3"/>
        <v>0</v>
      </c>
      <c r="Z14" s="168">
        <f t="shared" si="4"/>
        <v>0</v>
      </c>
      <c r="AA14" s="346">
        <f t="shared" si="5"/>
        <v>0</v>
      </c>
      <c r="AB14" s="344">
        <f>IF(Y14&gt;0,VLOOKUP($Y14,'Reference Data 2'!$B$7:$C$71,2),0)</f>
        <v>0</v>
      </c>
      <c r="AC14" s="347">
        <f t="shared" si="6"/>
        <v>0</v>
      </c>
      <c r="AD14" s="348">
        <f t="shared" si="7"/>
        <v>0</v>
      </c>
      <c r="AE14" s="349">
        <f>IF(Y14&gt;0,VLOOKUP($Y14,'Reference Data 2'!$B$9:$D$71,3),0)</f>
        <v>0</v>
      </c>
      <c r="AF14" s="347">
        <f t="shared" si="8"/>
        <v>0</v>
      </c>
      <c r="AG14" s="346">
        <f t="shared" si="9"/>
        <v>0</v>
      </c>
      <c r="AH14" s="350">
        <f t="shared" si="10"/>
        <v>0</v>
      </c>
      <c r="AI14" s="351">
        <f t="shared" si="11"/>
        <v>0</v>
      </c>
      <c r="AJ14" s="352">
        <f t="shared" si="12"/>
        <v>0</v>
      </c>
      <c r="AK14" s="349">
        <f>IF(AA14&gt;0,VLOOKUP(C14,'Reference Data 1'!$N$13:$O$17,2),0)</f>
        <v>0</v>
      </c>
      <c r="AL14" s="346">
        <f t="shared" si="13"/>
        <v>0</v>
      </c>
      <c r="AM14" s="353">
        <f t="shared" si="14"/>
        <v>0</v>
      </c>
      <c r="AN14" s="354">
        <f t="shared" si="15"/>
        <v>0</v>
      </c>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row>
    <row r="15" spans="1:219" ht="13.9" customHeight="1">
      <c r="A15" s="392"/>
      <c r="B15" s="160"/>
      <c r="C15" s="161"/>
      <c r="D15" s="161"/>
      <c r="E15" s="255"/>
      <c r="F15" s="396">
        <v>0</v>
      </c>
      <c r="G15" s="181"/>
      <c r="H15" s="186"/>
      <c r="I15" s="162"/>
      <c r="J15" s="163"/>
      <c r="K15" s="164"/>
      <c r="L15" s="164"/>
      <c r="M15" s="187"/>
      <c r="N15" s="458"/>
      <c r="O15" s="463"/>
      <c r="P15" s="190"/>
      <c r="Q15" s="165"/>
      <c r="R15" s="166"/>
      <c r="S15" s="191"/>
      <c r="T15" s="195"/>
      <c r="U15" s="167"/>
      <c r="V15" s="196"/>
      <c r="W15" s="199">
        <f t="shared" si="2"/>
        <v>0</v>
      </c>
      <c r="X15" s="344">
        <f>IF(G15&gt;0,HLOOKUP(C15,'Utility Allowances'!$O$33:$S$34,2),0)</f>
        <v>0</v>
      </c>
      <c r="Y15" s="345">
        <f t="shared" si="3"/>
        <v>0</v>
      </c>
      <c r="Z15" s="168">
        <f t="shared" si="4"/>
        <v>0</v>
      </c>
      <c r="AA15" s="346">
        <f t="shared" si="5"/>
        <v>0</v>
      </c>
      <c r="AB15" s="344">
        <f>IF(Y15&gt;0,VLOOKUP($Y15,'Reference Data 2'!$B$7:$C$71,2),0)</f>
        <v>0</v>
      </c>
      <c r="AC15" s="347">
        <f t="shared" si="6"/>
        <v>0</v>
      </c>
      <c r="AD15" s="348">
        <f t="shared" si="7"/>
        <v>0</v>
      </c>
      <c r="AE15" s="349">
        <f>IF(Y15&gt;0,VLOOKUP($Y15,'Reference Data 2'!$B$9:$D$71,3),0)</f>
        <v>0</v>
      </c>
      <c r="AF15" s="347">
        <f t="shared" si="8"/>
        <v>0</v>
      </c>
      <c r="AG15" s="346">
        <f t="shared" si="9"/>
        <v>0</v>
      </c>
      <c r="AH15" s="350">
        <f t="shared" si="10"/>
        <v>0</v>
      </c>
      <c r="AI15" s="351">
        <f t="shared" si="11"/>
        <v>0</v>
      </c>
      <c r="AJ15" s="352">
        <f t="shared" si="12"/>
        <v>0</v>
      </c>
      <c r="AK15" s="349">
        <f>IF(AA15&gt;0,VLOOKUP(C15,'Reference Data 1'!$N$13:$O$17,2),0)</f>
        <v>0</v>
      </c>
      <c r="AL15" s="346">
        <f t="shared" si="13"/>
        <v>0</v>
      </c>
      <c r="AM15" s="353">
        <f t="shared" si="14"/>
        <v>0</v>
      </c>
      <c r="AN15" s="354">
        <f t="shared" si="15"/>
        <v>0</v>
      </c>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row>
    <row r="16" spans="1:219" ht="13.9" customHeight="1">
      <c r="A16" s="392"/>
      <c r="B16" s="160"/>
      <c r="C16" s="161"/>
      <c r="D16" s="161"/>
      <c r="E16" s="255"/>
      <c r="F16" s="396">
        <v>0</v>
      </c>
      <c r="G16" s="181"/>
      <c r="H16" s="186"/>
      <c r="I16" s="162"/>
      <c r="J16" s="163"/>
      <c r="K16" s="164"/>
      <c r="L16" s="164"/>
      <c r="M16" s="187"/>
      <c r="N16" s="458"/>
      <c r="O16" s="463"/>
      <c r="P16" s="190"/>
      <c r="Q16" s="165"/>
      <c r="R16" s="166"/>
      <c r="S16" s="191"/>
      <c r="T16" s="195"/>
      <c r="U16" s="167"/>
      <c r="V16" s="196"/>
      <c r="W16" s="199">
        <f t="shared" si="2"/>
        <v>0</v>
      </c>
      <c r="X16" s="344">
        <f>IF(G16&gt;0,HLOOKUP(C16,'Utility Allowances'!$O$33:$S$34,2),0)</f>
        <v>0</v>
      </c>
      <c r="Y16" s="345">
        <f t="shared" si="3"/>
        <v>0</v>
      </c>
      <c r="Z16" s="168">
        <f t="shared" si="4"/>
        <v>0</v>
      </c>
      <c r="AA16" s="346">
        <f t="shared" si="5"/>
        <v>0</v>
      </c>
      <c r="AB16" s="344">
        <f>IF(Y16&gt;0,VLOOKUP($Y16,'Reference Data 2'!$B$7:$C$71,2),0)</f>
        <v>0</v>
      </c>
      <c r="AC16" s="347">
        <f t="shared" si="6"/>
        <v>0</v>
      </c>
      <c r="AD16" s="348">
        <f t="shared" si="7"/>
        <v>0</v>
      </c>
      <c r="AE16" s="349">
        <f>IF(Y16&gt;0,VLOOKUP($Y16,'Reference Data 2'!$B$9:$D$71,3),0)</f>
        <v>0</v>
      </c>
      <c r="AF16" s="347">
        <f t="shared" si="8"/>
        <v>0</v>
      </c>
      <c r="AG16" s="346">
        <f t="shared" si="9"/>
        <v>0</v>
      </c>
      <c r="AH16" s="350">
        <f t="shared" si="10"/>
        <v>0</v>
      </c>
      <c r="AI16" s="351">
        <f t="shared" si="11"/>
        <v>0</v>
      </c>
      <c r="AJ16" s="352">
        <f t="shared" si="12"/>
        <v>0</v>
      </c>
      <c r="AK16" s="349">
        <f>IF(AA16&gt;0,VLOOKUP(C16,'Reference Data 1'!$N$13:$O$17,2),0)</f>
        <v>0</v>
      </c>
      <c r="AL16" s="346">
        <f t="shared" si="13"/>
        <v>0</v>
      </c>
      <c r="AM16" s="353">
        <f t="shared" si="14"/>
        <v>0</v>
      </c>
      <c r="AN16" s="354">
        <f t="shared" si="15"/>
        <v>0</v>
      </c>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row>
    <row r="17" spans="1:219" ht="13.9" customHeight="1">
      <c r="A17" s="392"/>
      <c r="B17" s="160"/>
      <c r="C17" s="161"/>
      <c r="D17" s="161"/>
      <c r="E17" s="255"/>
      <c r="F17" s="396">
        <v>0</v>
      </c>
      <c r="G17" s="181"/>
      <c r="H17" s="186"/>
      <c r="I17" s="162"/>
      <c r="J17" s="163"/>
      <c r="K17" s="164"/>
      <c r="L17" s="164"/>
      <c r="M17" s="187"/>
      <c r="N17" s="458"/>
      <c r="O17" s="463"/>
      <c r="P17" s="190"/>
      <c r="Q17" s="165"/>
      <c r="R17" s="166"/>
      <c r="S17" s="191"/>
      <c r="T17" s="195"/>
      <c r="U17" s="167"/>
      <c r="V17" s="196"/>
      <c r="W17" s="199">
        <f t="shared" si="2"/>
        <v>0</v>
      </c>
      <c r="X17" s="344">
        <f>IF(G17&gt;0,HLOOKUP(C17,'Utility Allowances'!$O$33:$S$34,2),0)</f>
        <v>0</v>
      </c>
      <c r="Y17" s="345">
        <f t="shared" si="3"/>
        <v>0</v>
      </c>
      <c r="Z17" s="168">
        <f t="shared" si="4"/>
        <v>0</v>
      </c>
      <c r="AA17" s="346">
        <f t="shared" si="5"/>
        <v>0</v>
      </c>
      <c r="AB17" s="344">
        <f>IF(Y17&gt;0,VLOOKUP($Y17,'Reference Data 2'!$B$7:$C$71,2),0)</f>
        <v>0</v>
      </c>
      <c r="AC17" s="347">
        <f t="shared" si="6"/>
        <v>0</v>
      </c>
      <c r="AD17" s="348">
        <f t="shared" si="7"/>
        <v>0</v>
      </c>
      <c r="AE17" s="349">
        <f>IF(Y17&gt;0,VLOOKUP($Y17,'Reference Data 2'!$B$9:$D$71,3),0)</f>
        <v>0</v>
      </c>
      <c r="AF17" s="347">
        <f t="shared" si="8"/>
        <v>0</v>
      </c>
      <c r="AG17" s="346">
        <f t="shared" si="9"/>
        <v>0</v>
      </c>
      <c r="AH17" s="350">
        <f t="shared" si="10"/>
        <v>0</v>
      </c>
      <c r="AI17" s="351">
        <f t="shared" si="11"/>
        <v>0</v>
      </c>
      <c r="AJ17" s="352">
        <f t="shared" si="12"/>
        <v>0</v>
      </c>
      <c r="AK17" s="349">
        <f>IF(AA17&gt;0,VLOOKUP(C17,'Reference Data 1'!$N$13:$O$17,2),0)</f>
        <v>0</v>
      </c>
      <c r="AL17" s="346">
        <f t="shared" si="13"/>
        <v>0</v>
      </c>
      <c r="AM17" s="353">
        <f t="shared" si="14"/>
        <v>0</v>
      </c>
      <c r="AN17" s="354">
        <f t="shared" si="15"/>
        <v>0</v>
      </c>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row>
    <row r="18" spans="1:219" ht="13.9" customHeight="1">
      <c r="A18" s="392"/>
      <c r="B18" s="160"/>
      <c r="C18" s="161"/>
      <c r="D18" s="161"/>
      <c r="E18" s="255"/>
      <c r="F18" s="396">
        <v>0</v>
      </c>
      <c r="G18" s="181"/>
      <c r="H18" s="186"/>
      <c r="I18" s="162"/>
      <c r="J18" s="163"/>
      <c r="K18" s="164"/>
      <c r="L18" s="164"/>
      <c r="M18" s="187"/>
      <c r="N18" s="458"/>
      <c r="O18" s="463"/>
      <c r="P18" s="190"/>
      <c r="Q18" s="165"/>
      <c r="R18" s="166"/>
      <c r="S18" s="191"/>
      <c r="T18" s="195"/>
      <c r="U18" s="167"/>
      <c r="V18" s="196"/>
      <c r="W18" s="199">
        <f t="shared" si="2"/>
        <v>0</v>
      </c>
      <c r="X18" s="344">
        <f>IF(G18&gt;0,HLOOKUP(C18,'Utility Allowances'!$O$33:$S$34,2),0)</f>
        <v>0</v>
      </c>
      <c r="Y18" s="345">
        <f t="shared" si="3"/>
        <v>0</v>
      </c>
      <c r="Z18" s="168">
        <f t="shared" si="4"/>
        <v>0</v>
      </c>
      <c r="AA18" s="346">
        <f t="shared" si="5"/>
        <v>0</v>
      </c>
      <c r="AB18" s="344">
        <f>IF(Y18&gt;0,VLOOKUP($Y18,'Reference Data 2'!$B$7:$C$71,2),0)</f>
        <v>0</v>
      </c>
      <c r="AC18" s="347">
        <f t="shared" si="6"/>
        <v>0</v>
      </c>
      <c r="AD18" s="348">
        <f t="shared" si="7"/>
        <v>0</v>
      </c>
      <c r="AE18" s="349">
        <f>IF(Y18&gt;0,VLOOKUP($Y18,'Reference Data 2'!$B$9:$D$71,3),0)</f>
        <v>0</v>
      </c>
      <c r="AF18" s="347">
        <f t="shared" si="8"/>
        <v>0</v>
      </c>
      <c r="AG18" s="346">
        <f t="shared" si="9"/>
        <v>0</v>
      </c>
      <c r="AH18" s="350">
        <f t="shared" si="10"/>
        <v>0</v>
      </c>
      <c r="AI18" s="351">
        <f t="shared" si="11"/>
        <v>0</v>
      </c>
      <c r="AJ18" s="352">
        <f t="shared" si="12"/>
        <v>0</v>
      </c>
      <c r="AK18" s="349">
        <f>IF(AA18&gt;0,VLOOKUP(C18,'Reference Data 1'!$N$13:$O$17,2),0)</f>
        <v>0</v>
      </c>
      <c r="AL18" s="346">
        <f t="shared" si="13"/>
        <v>0</v>
      </c>
      <c r="AM18" s="353">
        <f t="shared" si="14"/>
        <v>0</v>
      </c>
      <c r="AN18" s="354">
        <f t="shared" si="15"/>
        <v>0</v>
      </c>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row>
    <row r="19" spans="1:219" ht="13.9" customHeight="1">
      <c r="A19" s="392"/>
      <c r="B19" s="160"/>
      <c r="C19" s="161"/>
      <c r="D19" s="161"/>
      <c r="E19" s="255"/>
      <c r="F19" s="396">
        <v>0</v>
      </c>
      <c r="G19" s="181"/>
      <c r="H19" s="186"/>
      <c r="I19" s="162"/>
      <c r="J19" s="163"/>
      <c r="K19" s="164"/>
      <c r="L19" s="164"/>
      <c r="M19" s="187"/>
      <c r="N19" s="458"/>
      <c r="O19" s="463"/>
      <c r="P19" s="190"/>
      <c r="Q19" s="165"/>
      <c r="R19" s="166"/>
      <c r="S19" s="191"/>
      <c r="T19" s="195"/>
      <c r="U19" s="167"/>
      <c r="V19" s="196"/>
      <c r="W19" s="199">
        <f t="shared" si="2"/>
        <v>0</v>
      </c>
      <c r="X19" s="344">
        <f>IF(G19&gt;0,HLOOKUP(C19,'Utility Allowances'!$O$33:$S$34,2),0)</f>
        <v>0</v>
      </c>
      <c r="Y19" s="345">
        <f t="shared" si="3"/>
        <v>0</v>
      </c>
      <c r="Z19" s="168">
        <f t="shared" si="4"/>
        <v>0</v>
      </c>
      <c r="AA19" s="346">
        <f t="shared" si="5"/>
        <v>0</v>
      </c>
      <c r="AB19" s="344">
        <f>IF(Y19&gt;0,VLOOKUP($Y19,'Reference Data 2'!$B$7:$C$71,2),0)</f>
        <v>0</v>
      </c>
      <c r="AC19" s="347">
        <f t="shared" si="6"/>
        <v>0</v>
      </c>
      <c r="AD19" s="348">
        <f t="shared" si="7"/>
        <v>0</v>
      </c>
      <c r="AE19" s="349">
        <f>IF(Y19&gt;0,VLOOKUP($Y19,'Reference Data 2'!$B$9:$D$71,3),0)</f>
        <v>0</v>
      </c>
      <c r="AF19" s="347">
        <f t="shared" si="8"/>
        <v>0</v>
      </c>
      <c r="AG19" s="346">
        <f t="shared" si="9"/>
        <v>0</v>
      </c>
      <c r="AH19" s="350">
        <f t="shared" si="10"/>
        <v>0</v>
      </c>
      <c r="AI19" s="351">
        <f t="shared" si="11"/>
        <v>0</v>
      </c>
      <c r="AJ19" s="352">
        <f t="shared" si="12"/>
        <v>0</v>
      </c>
      <c r="AK19" s="349">
        <f>IF(AA19&gt;0,VLOOKUP(C19,'Reference Data 1'!$N$13:$O$17,2),0)</f>
        <v>0</v>
      </c>
      <c r="AL19" s="346">
        <f t="shared" si="13"/>
        <v>0</v>
      </c>
      <c r="AM19" s="353">
        <f t="shared" si="14"/>
        <v>0</v>
      </c>
      <c r="AN19" s="354">
        <f t="shared" si="15"/>
        <v>0</v>
      </c>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row>
    <row r="20" spans="1:219" ht="13.9" customHeight="1">
      <c r="A20" s="392"/>
      <c r="B20" s="160"/>
      <c r="C20" s="161"/>
      <c r="D20" s="161"/>
      <c r="E20" s="255"/>
      <c r="F20" s="396">
        <v>0</v>
      </c>
      <c r="G20" s="181"/>
      <c r="H20" s="186"/>
      <c r="I20" s="162"/>
      <c r="J20" s="163"/>
      <c r="K20" s="164"/>
      <c r="L20" s="164"/>
      <c r="M20" s="187"/>
      <c r="N20" s="458"/>
      <c r="O20" s="463"/>
      <c r="P20" s="190"/>
      <c r="Q20" s="165"/>
      <c r="R20" s="166"/>
      <c r="S20" s="191"/>
      <c r="T20" s="195"/>
      <c r="U20" s="167"/>
      <c r="V20" s="196"/>
      <c r="W20" s="199">
        <f t="shared" si="2"/>
        <v>0</v>
      </c>
      <c r="X20" s="344">
        <f>IF(G20&gt;0,HLOOKUP(C20,'Utility Allowances'!$O$33:$S$34,2),0)</f>
        <v>0</v>
      </c>
      <c r="Y20" s="345">
        <f t="shared" si="3"/>
        <v>0</v>
      </c>
      <c r="Z20" s="168">
        <f t="shared" si="4"/>
        <v>0</v>
      </c>
      <c r="AA20" s="346">
        <f t="shared" si="5"/>
        <v>0</v>
      </c>
      <c r="AB20" s="344">
        <f>IF(Y20&gt;0,VLOOKUP($Y20,'Reference Data 2'!$B$7:$C$71,2),0)</f>
        <v>0</v>
      </c>
      <c r="AC20" s="347">
        <f t="shared" si="6"/>
        <v>0</v>
      </c>
      <c r="AD20" s="348">
        <f t="shared" si="7"/>
        <v>0</v>
      </c>
      <c r="AE20" s="349">
        <f>IF(Y20&gt;0,VLOOKUP($Y20,'Reference Data 2'!$B$9:$D$71,3),0)</f>
        <v>0</v>
      </c>
      <c r="AF20" s="347">
        <f t="shared" si="8"/>
        <v>0</v>
      </c>
      <c r="AG20" s="346">
        <f t="shared" si="9"/>
        <v>0</v>
      </c>
      <c r="AH20" s="350">
        <f t="shared" si="10"/>
        <v>0</v>
      </c>
      <c r="AI20" s="351">
        <f t="shared" si="11"/>
        <v>0</v>
      </c>
      <c r="AJ20" s="352">
        <f t="shared" si="12"/>
        <v>0</v>
      </c>
      <c r="AK20" s="349">
        <f>IF(AA20&gt;0,VLOOKUP(C20,'Reference Data 1'!$N$13:$O$17,2),0)</f>
        <v>0</v>
      </c>
      <c r="AL20" s="346">
        <f t="shared" si="13"/>
        <v>0</v>
      </c>
      <c r="AM20" s="353">
        <f t="shared" si="14"/>
        <v>0</v>
      </c>
      <c r="AN20" s="354">
        <f t="shared" si="15"/>
        <v>0</v>
      </c>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row>
    <row r="21" spans="1:219" ht="13.9" customHeight="1">
      <c r="A21" s="392"/>
      <c r="B21" s="160"/>
      <c r="C21" s="161"/>
      <c r="D21" s="161"/>
      <c r="E21" s="255"/>
      <c r="F21" s="396">
        <v>0</v>
      </c>
      <c r="G21" s="181"/>
      <c r="H21" s="186"/>
      <c r="I21" s="162"/>
      <c r="J21" s="163"/>
      <c r="K21" s="164"/>
      <c r="L21" s="164"/>
      <c r="M21" s="187"/>
      <c r="N21" s="458"/>
      <c r="O21" s="463"/>
      <c r="P21" s="190"/>
      <c r="Q21" s="165"/>
      <c r="R21" s="166"/>
      <c r="S21" s="191"/>
      <c r="T21" s="195"/>
      <c r="U21" s="167"/>
      <c r="V21" s="196"/>
      <c r="W21" s="199">
        <f t="shared" si="2"/>
        <v>0</v>
      </c>
      <c r="X21" s="344">
        <f>IF(G21&gt;0,HLOOKUP(C21,'Utility Allowances'!$O$33:$S$34,2),0)</f>
        <v>0</v>
      </c>
      <c r="Y21" s="345">
        <f t="shared" si="3"/>
        <v>0</v>
      </c>
      <c r="Z21" s="168">
        <f t="shared" si="4"/>
        <v>0</v>
      </c>
      <c r="AA21" s="346">
        <f t="shared" si="5"/>
        <v>0</v>
      </c>
      <c r="AB21" s="344">
        <f>IF(Y21&gt;0,VLOOKUP($Y21,'Reference Data 2'!$B$7:$C$71,2),0)</f>
        <v>0</v>
      </c>
      <c r="AC21" s="347">
        <f t="shared" si="6"/>
        <v>0</v>
      </c>
      <c r="AD21" s="348">
        <f t="shared" si="7"/>
        <v>0</v>
      </c>
      <c r="AE21" s="349">
        <f>IF(Y21&gt;0,VLOOKUP($Y21,'Reference Data 2'!$B$9:$D$71,3),0)</f>
        <v>0</v>
      </c>
      <c r="AF21" s="347">
        <f t="shared" si="8"/>
        <v>0</v>
      </c>
      <c r="AG21" s="346">
        <f t="shared" si="9"/>
        <v>0</v>
      </c>
      <c r="AH21" s="350">
        <f t="shared" si="10"/>
        <v>0</v>
      </c>
      <c r="AI21" s="351">
        <f t="shared" si="11"/>
        <v>0</v>
      </c>
      <c r="AJ21" s="352">
        <f t="shared" si="12"/>
        <v>0</v>
      </c>
      <c r="AK21" s="349">
        <f>IF(AA21&gt;0,VLOOKUP(C21,'Reference Data 1'!$N$13:$O$17,2),0)</f>
        <v>0</v>
      </c>
      <c r="AL21" s="346">
        <f t="shared" si="13"/>
        <v>0</v>
      </c>
      <c r="AM21" s="353">
        <f t="shared" si="14"/>
        <v>0</v>
      </c>
      <c r="AN21" s="354">
        <f t="shared" si="15"/>
        <v>0</v>
      </c>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row>
    <row r="22" spans="1:219" ht="13.9" customHeight="1">
      <c r="A22" s="392"/>
      <c r="B22" s="160"/>
      <c r="C22" s="161"/>
      <c r="D22" s="161"/>
      <c r="E22" s="255"/>
      <c r="F22" s="396">
        <v>0</v>
      </c>
      <c r="G22" s="181"/>
      <c r="H22" s="186"/>
      <c r="I22" s="162"/>
      <c r="J22" s="163"/>
      <c r="K22" s="164"/>
      <c r="L22" s="164"/>
      <c r="M22" s="187"/>
      <c r="N22" s="458"/>
      <c r="O22" s="463"/>
      <c r="P22" s="190"/>
      <c r="Q22" s="165"/>
      <c r="R22" s="166"/>
      <c r="S22" s="191"/>
      <c r="T22" s="195"/>
      <c r="U22" s="167"/>
      <c r="V22" s="196"/>
      <c r="W22" s="199">
        <f t="shared" si="2"/>
        <v>0</v>
      </c>
      <c r="X22" s="344">
        <f>IF(G22&gt;0,HLOOKUP(C22,'Utility Allowances'!$O$33:$S$34,2),0)</f>
        <v>0</v>
      </c>
      <c r="Y22" s="345">
        <f t="shared" si="3"/>
        <v>0</v>
      </c>
      <c r="Z22" s="168">
        <f t="shared" si="4"/>
        <v>0</v>
      </c>
      <c r="AA22" s="346">
        <f t="shared" si="5"/>
        <v>0</v>
      </c>
      <c r="AB22" s="344">
        <f>IF(Y22&gt;0,VLOOKUP($Y22,'Reference Data 2'!$B$7:$C$71,2),0)</f>
        <v>0</v>
      </c>
      <c r="AC22" s="347">
        <f t="shared" si="6"/>
        <v>0</v>
      </c>
      <c r="AD22" s="348">
        <f t="shared" si="7"/>
        <v>0</v>
      </c>
      <c r="AE22" s="349">
        <f>IF(Y22&gt;0,VLOOKUP($Y22,'Reference Data 2'!$B$9:$D$71,3),0)</f>
        <v>0</v>
      </c>
      <c r="AF22" s="347">
        <f t="shared" si="8"/>
        <v>0</v>
      </c>
      <c r="AG22" s="346">
        <f t="shared" si="9"/>
        <v>0</v>
      </c>
      <c r="AH22" s="350">
        <f t="shared" si="10"/>
        <v>0</v>
      </c>
      <c r="AI22" s="351">
        <f t="shared" si="11"/>
        <v>0</v>
      </c>
      <c r="AJ22" s="352">
        <f t="shared" si="12"/>
        <v>0</v>
      </c>
      <c r="AK22" s="349">
        <f>IF(AA22&gt;0,VLOOKUP(C22,'Reference Data 1'!$N$13:$O$17,2),0)</f>
        <v>0</v>
      </c>
      <c r="AL22" s="346">
        <f t="shared" si="13"/>
        <v>0</v>
      </c>
      <c r="AM22" s="353">
        <f t="shared" si="14"/>
        <v>0</v>
      </c>
      <c r="AN22" s="354">
        <f t="shared" si="15"/>
        <v>0</v>
      </c>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row>
    <row r="23" spans="1:219" ht="13.9" customHeight="1">
      <c r="A23" s="392"/>
      <c r="B23" s="160"/>
      <c r="C23" s="161"/>
      <c r="D23" s="161"/>
      <c r="E23" s="255"/>
      <c r="F23" s="396">
        <v>0</v>
      </c>
      <c r="G23" s="181"/>
      <c r="H23" s="186"/>
      <c r="I23" s="162"/>
      <c r="J23" s="163"/>
      <c r="K23" s="164"/>
      <c r="L23" s="164"/>
      <c r="M23" s="187"/>
      <c r="N23" s="458"/>
      <c r="O23" s="463"/>
      <c r="P23" s="190"/>
      <c r="Q23" s="165"/>
      <c r="R23" s="166"/>
      <c r="S23" s="191"/>
      <c r="T23" s="195"/>
      <c r="U23" s="167"/>
      <c r="V23" s="196"/>
      <c r="W23" s="199">
        <f t="shared" si="2"/>
        <v>0</v>
      </c>
      <c r="X23" s="344">
        <f>IF(G23&gt;0,HLOOKUP(C23,'Utility Allowances'!$O$33:$S$34,2),0)</f>
        <v>0</v>
      </c>
      <c r="Y23" s="345">
        <f t="shared" si="3"/>
        <v>0</v>
      </c>
      <c r="Z23" s="168">
        <f t="shared" si="4"/>
        <v>0</v>
      </c>
      <c r="AA23" s="346">
        <f t="shared" si="5"/>
        <v>0</v>
      </c>
      <c r="AB23" s="344">
        <f>IF(Y23&gt;0,VLOOKUP($Y23,'Reference Data 2'!$B$7:$C$71,2),0)</f>
        <v>0</v>
      </c>
      <c r="AC23" s="347">
        <f t="shared" si="6"/>
        <v>0</v>
      </c>
      <c r="AD23" s="348">
        <f t="shared" si="7"/>
        <v>0</v>
      </c>
      <c r="AE23" s="349">
        <f>IF(Y23&gt;0,VLOOKUP($Y23,'Reference Data 2'!$B$9:$D$71,3),0)</f>
        <v>0</v>
      </c>
      <c r="AF23" s="347">
        <f t="shared" si="8"/>
        <v>0</v>
      </c>
      <c r="AG23" s="346">
        <f t="shared" si="9"/>
        <v>0</v>
      </c>
      <c r="AH23" s="350">
        <f t="shared" si="10"/>
        <v>0</v>
      </c>
      <c r="AI23" s="351">
        <f t="shared" si="11"/>
        <v>0</v>
      </c>
      <c r="AJ23" s="352">
        <f t="shared" si="12"/>
        <v>0</v>
      </c>
      <c r="AK23" s="349">
        <f>IF(AA23&gt;0,VLOOKUP(C23,'Reference Data 1'!$N$13:$O$17,2),0)</f>
        <v>0</v>
      </c>
      <c r="AL23" s="346">
        <f t="shared" si="13"/>
        <v>0</v>
      </c>
      <c r="AM23" s="353">
        <f t="shared" si="14"/>
        <v>0</v>
      </c>
      <c r="AN23" s="354">
        <f t="shared" si="15"/>
        <v>0</v>
      </c>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row>
    <row r="24" spans="1:219" ht="13.9" customHeight="1">
      <c r="A24" s="392"/>
      <c r="B24" s="160"/>
      <c r="C24" s="161"/>
      <c r="D24" s="161"/>
      <c r="E24" s="255"/>
      <c r="F24" s="396">
        <v>0</v>
      </c>
      <c r="G24" s="181"/>
      <c r="H24" s="186"/>
      <c r="I24" s="162"/>
      <c r="J24" s="163"/>
      <c r="K24" s="164"/>
      <c r="L24" s="164"/>
      <c r="M24" s="187"/>
      <c r="N24" s="458"/>
      <c r="O24" s="463"/>
      <c r="P24" s="190"/>
      <c r="Q24" s="165"/>
      <c r="R24" s="166"/>
      <c r="S24" s="191"/>
      <c r="T24" s="195"/>
      <c r="U24" s="167"/>
      <c r="V24" s="196"/>
      <c r="W24" s="199">
        <f t="shared" si="2"/>
        <v>0</v>
      </c>
      <c r="X24" s="344">
        <f>IF(G24&gt;0,HLOOKUP(C24,'Utility Allowances'!$O$33:$S$34,2),0)</f>
        <v>0</v>
      </c>
      <c r="Y24" s="345">
        <f t="shared" si="3"/>
        <v>0</v>
      </c>
      <c r="Z24" s="168">
        <f t="shared" si="4"/>
        <v>0</v>
      </c>
      <c r="AA24" s="346">
        <f t="shared" si="5"/>
        <v>0</v>
      </c>
      <c r="AB24" s="344">
        <f>IF(Y24&gt;0,VLOOKUP($Y24,'Reference Data 2'!$B$7:$C$71,2),0)</f>
        <v>0</v>
      </c>
      <c r="AC24" s="347">
        <f t="shared" si="6"/>
        <v>0</v>
      </c>
      <c r="AD24" s="348">
        <f t="shared" si="7"/>
        <v>0</v>
      </c>
      <c r="AE24" s="349">
        <f>IF(Y24&gt;0,VLOOKUP($Y24,'Reference Data 2'!$B$9:$D$71,3),0)</f>
        <v>0</v>
      </c>
      <c r="AF24" s="347">
        <f t="shared" si="8"/>
        <v>0</v>
      </c>
      <c r="AG24" s="346">
        <f t="shared" si="9"/>
        <v>0</v>
      </c>
      <c r="AH24" s="350">
        <f t="shared" si="10"/>
        <v>0</v>
      </c>
      <c r="AI24" s="351">
        <f t="shared" si="11"/>
        <v>0</v>
      </c>
      <c r="AJ24" s="352">
        <f t="shared" si="12"/>
        <v>0</v>
      </c>
      <c r="AK24" s="349">
        <f>IF(AA24&gt;0,VLOOKUP(C24,'Reference Data 1'!$N$13:$O$17,2),0)</f>
        <v>0</v>
      </c>
      <c r="AL24" s="346">
        <f t="shared" si="13"/>
        <v>0</v>
      </c>
      <c r="AM24" s="353">
        <f t="shared" si="14"/>
        <v>0</v>
      </c>
      <c r="AN24" s="354">
        <f t="shared" si="15"/>
        <v>0</v>
      </c>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row>
    <row r="25" spans="1:219" ht="13.9" customHeight="1">
      <c r="A25" s="392"/>
      <c r="B25" s="160"/>
      <c r="C25" s="161"/>
      <c r="D25" s="161"/>
      <c r="E25" s="255"/>
      <c r="F25" s="396">
        <v>0</v>
      </c>
      <c r="G25" s="181"/>
      <c r="H25" s="186"/>
      <c r="I25" s="162"/>
      <c r="J25" s="163"/>
      <c r="K25" s="164"/>
      <c r="L25" s="164"/>
      <c r="M25" s="187"/>
      <c r="N25" s="458"/>
      <c r="O25" s="463"/>
      <c r="P25" s="190"/>
      <c r="Q25" s="165"/>
      <c r="R25" s="166"/>
      <c r="S25" s="191"/>
      <c r="T25" s="195"/>
      <c r="U25" s="167"/>
      <c r="V25" s="196"/>
      <c r="W25" s="199">
        <f t="shared" si="2"/>
        <v>0</v>
      </c>
      <c r="X25" s="344">
        <f>IF(G25&gt;0,HLOOKUP(C25,'Utility Allowances'!$O$33:$S$34,2),0)</f>
        <v>0</v>
      </c>
      <c r="Y25" s="345">
        <f t="shared" si="3"/>
        <v>0</v>
      </c>
      <c r="Z25" s="168">
        <f t="shared" si="4"/>
        <v>0</v>
      </c>
      <c r="AA25" s="346">
        <f t="shared" si="5"/>
        <v>0</v>
      </c>
      <c r="AB25" s="344">
        <f>IF(Y25&gt;0,VLOOKUP($Y25,'Reference Data 2'!$B$7:$C$71,2),0)</f>
        <v>0</v>
      </c>
      <c r="AC25" s="347">
        <f t="shared" si="6"/>
        <v>0</v>
      </c>
      <c r="AD25" s="348">
        <f t="shared" si="7"/>
        <v>0</v>
      </c>
      <c r="AE25" s="349">
        <f>IF(Y25&gt;0,VLOOKUP($Y25,'Reference Data 2'!$B$9:$D$71,3),0)</f>
        <v>0</v>
      </c>
      <c r="AF25" s="347">
        <f t="shared" si="8"/>
        <v>0</v>
      </c>
      <c r="AG25" s="346">
        <f t="shared" si="9"/>
        <v>0</v>
      </c>
      <c r="AH25" s="350">
        <f t="shared" si="10"/>
        <v>0</v>
      </c>
      <c r="AI25" s="351">
        <f t="shared" si="11"/>
        <v>0</v>
      </c>
      <c r="AJ25" s="352">
        <f t="shared" si="12"/>
        <v>0</v>
      </c>
      <c r="AK25" s="349">
        <f>IF(AA25&gt;0,VLOOKUP(C25,'Reference Data 1'!$N$13:$O$17,2),0)</f>
        <v>0</v>
      </c>
      <c r="AL25" s="346">
        <f t="shared" si="13"/>
        <v>0</v>
      </c>
      <c r="AM25" s="353">
        <f t="shared" si="14"/>
        <v>0</v>
      </c>
      <c r="AN25" s="354">
        <f t="shared" si="15"/>
        <v>0</v>
      </c>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row>
    <row r="26" spans="1:219" ht="13.9" customHeight="1">
      <c r="A26" s="392"/>
      <c r="B26" s="160"/>
      <c r="C26" s="161"/>
      <c r="D26" s="161"/>
      <c r="E26" s="255"/>
      <c r="F26" s="396">
        <v>0</v>
      </c>
      <c r="G26" s="181"/>
      <c r="H26" s="186"/>
      <c r="I26" s="162"/>
      <c r="J26" s="163"/>
      <c r="K26" s="164"/>
      <c r="L26" s="164"/>
      <c r="M26" s="187"/>
      <c r="N26" s="458"/>
      <c r="O26" s="463"/>
      <c r="P26" s="190"/>
      <c r="Q26" s="165"/>
      <c r="R26" s="166"/>
      <c r="S26" s="191"/>
      <c r="T26" s="195"/>
      <c r="U26" s="167"/>
      <c r="V26" s="196"/>
      <c r="W26" s="199">
        <f t="shared" si="2"/>
        <v>0</v>
      </c>
      <c r="X26" s="344">
        <f>IF(G26&gt;0,HLOOKUP(C26,'Utility Allowances'!$O$33:$S$34,2),0)</f>
        <v>0</v>
      </c>
      <c r="Y26" s="345">
        <f t="shared" si="3"/>
        <v>0</v>
      </c>
      <c r="Z26" s="168">
        <f t="shared" si="4"/>
        <v>0</v>
      </c>
      <c r="AA26" s="346">
        <f t="shared" si="5"/>
        <v>0</v>
      </c>
      <c r="AB26" s="344">
        <f>IF(Y26&gt;0,VLOOKUP($Y26,'Reference Data 2'!$B$7:$C$71,2),0)</f>
        <v>0</v>
      </c>
      <c r="AC26" s="347">
        <f t="shared" si="6"/>
        <v>0</v>
      </c>
      <c r="AD26" s="348">
        <f t="shared" si="7"/>
        <v>0</v>
      </c>
      <c r="AE26" s="349">
        <f>IF(Y26&gt;0,VLOOKUP($Y26,'Reference Data 2'!$B$9:$D$71,3),0)</f>
        <v>0</v>
      </c>
      <c r="AF26" s="347">
        <f t="shared" si="8"/>
        <v>0</v>
      </c>
      <c r="AG26" s="346">
        <f t="shared" si="9"/>
        <v>0</v>
      </c>
      <c r="AH26" s="350">
        <f t="shared" si="10"/>
        <v>0</v>
      </c>
      <c r="AI26" s="351">
        <f t="shared" si="11"/>
        <v>0</v>
      </c>
      <c r="AJ26" s="352">
        <f t="shared" si="12"/>
        <v>0</v>
      </c>
      <c r="AK26" s="349">
        <f>IF(AA26&gt;0,VLOOKUP(C26,'Reference Data 1'!$N$13:$O$17,2),0)</f>
        <v>0</v>
      </c>
      <c r="AL26" s="346">
        <f t="shared" si="13"/>
        <v>0</v>
      </c>
      <c r="AM26" s="353">
        <f t="shared" si="14"/>
        <v>0</v>
      </c>
      <c r="AN26" s="354">
        <f t="shared" si="15"/>
        <v>0</v>
      </c>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row>
    <row r="27" spans="1:219" ht="13.9" customHeight="1">
      <c r="A27" s="392"/>
      <c r="B27" s="160"/>
      <c r="C27" s="161"/>
      <c r="D27" s="161"/>
      <c r="E27" s="255"/>
      <c r="F27" s="396">
        <v>0</v>
      </c>
      <c r="G27" s="181"/>
      <c r="H27" s="186"/>
      <c r="I27" s="162"/>
      <c r="J27" s="163"/>
      <c r="K27" s="164"/>
      <c r="L27" s="164"/>
      <c r="M27" s="187"/>
      <c r="N27" s="458"/>
      <c r="O27" s="463"/>
      <c r="P27" s="190"/>
      <c r="Q27" s="165"/>
      <c r="R27" s="166"/>
      <c r="S27" s="191"/>
      <c r="T27" s="195"/>
      <c r="U27" s="167"/>
      <c r="V27" s="196"/>
      <c r="W27" s="199">
        <f t="shared" si="2"/>
        <v>0</v>
      </c>
      <c r="X27" s="344">
        <f>IF(G27&gt;0,HLOOKUP(C27,'Utility Allowances'!$O$33:$S$34,2),0)</f>
        <v>0</v>
      </c>
      <c r="Y27" s="345">
        <f t="shared" si="3"/>
        <v>0</v>
      </c>
      <c r="Z27" s="168">
        <f t="shared" si="4"/>
        <v>0</v>
      </c>
      <c r="AA27" s="346">
        <f t="shared" si="5"/>
        <v>0</v>
      </c>
      <c r="AB27" s="344">
        <f>IF(Y27&gt;0,VLOOKUP($Y27,'Reference Data 2'!$B$7:$C$71,2),0)</f>
        <v>0</v>
      </c>
      <c r="AC27" s="347">
        <f t="shared" si="6"/>
        <v>0</v>
      </c>
      <c r="AD27" s="348">
        <f t="shared" si="7"/>
        <v>0</v>
      </c>
      <c r="AE27" s="349">
        <f>IF(Y27&gt;0,VLOOKUP($Y27,'Reference Data 2'!$B$9:$D$71,3),0)</f>
        <v>0</v>
      </c>
      <c r="AF27" s="347">
        <f t="shared" si="8"/>
        <v>0</v>
      </c>
      <c r="AG27" s="346">
        <f t="shared" si="9"/>
        <v>0</v>
      </c>
      <c r="AH27" s="350">
        <f t="shared" si="10"/>
        <v>0</v>
      </c>
      <c r="AI27" s="351">
        <f t="shared" si="11"/>
        <v>0</v>
      </c>
      <c r="AJ27" s="352">
        <f t="shared" si="12"/>
        <v>0</v>
      </c>
      <c r="AK27" s="349">
        <f>IF(AA27&gt;0,VLOOKUP(C27,'Reference Data 1'!$N$13:$O$17,2),0)</f>
        <v>0</v>
      </c>
      <c r="AL27" s="346">
        <f t="shared" si="13"/>
        <v>0</v>
      </c>
      <c r="AM27" s="353">
        <f t="shared" si="14"/>
        <v>0</v>
      </c>
      <c r="AN27" s="354">
        <f t="shared" si="15"/>
        <v>0</v>
      </c>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row>
    <row r="28" spans="1:219" ht="13.9" customHeight="1">
      <c r="A28" s="392"/>
      <c r="B28" s="160"/>
      <c r="C28" s="161"/>
      <c r="D28" s="161"/>
      <c r="E28" s="255"/>
      <c r="F28" s="396">
        <v>0</v>
      </c>
      <c r="G28" s="181"/>
      <c r="H28" s="186"/>
      <c r="I28" s="162"/>
      <c r="J28" s="163"/>
      <c r="K28" s="164"/>
      <c r="L28" s="164"/>
      <c r="M28" s="187"/>
      <c r="N28" s="458"/>
      <c r="O28" s="463"/>
      <c r="P28" s="190"/>
      <c r="Q28" s="165"/>
      <c r="R28" s="166"/>
      <c r="S28" s="191"/>
      <c r="T28" s="195"/>
      <c r="U28" s="167"/>
      <c r="V28" s="196"/>
      <c r="W28" s="199">
        <f t="shared" si="2"/>
        <v>0</v>
      </c>
      <c r="X28" s="344">
        <f>IF(G28&gt;0,HLOOKUP(C28,'Utility Allowances'!$O$33:$S$34,2),0)</f>
        <v>0</v>
      </c>
      <c r="Y28" s="345">
        <f t="shared" si="3"/>
        <v>0</v>
      </c>
      <c r="Z28" s="168">
        <f t="shared" si="4"/>
        <v>0</v>
      </c>
      <c r="AA28" s="346">
        <f t="shared" si="5"/>
        <v>0</v>
      </c>
      <c r="AB28" s="344">
        <f>IF(Y28&gt;0,VLOOKUP($Y28,'Reference Data 2'!$B$7:$C$71,2),0)</f>
        <v>0</v>
      </c>
      <c r="AC28" s="347">
        <f t="shared" si="6"/>
        <v>0</v>
      </c>
      <c r="AD28" s="348">
        <f t="shared" si="7"/>
        <v>0</v>
      </c>
      <c r="AE28" s="349">
        <f>IF(Y28&gt;0,VLOOKUP($Y28,'Reference Data 2'!$B$9:$D$71,3),0)</f>
        <v>0</v>
      </c>
      <c r="AF28" s="347">
        <f t="shared" si="8"/>
        <v>0</v>
      </c>
      <c r="AG28" s="346">
        <f t="shared" si="9"/>
        <v>0</v>
      </c>
      <c r="AH28" s="350">
        <f t="shared" si="10"/>
        <v>0</v>
      </c>
      <c r="AI28" s="351">
        <f t="shared" si="11"/>
        <v>0</v>
      </c>
      <c r="AJ28" s="352">
        <f t="shared" si="12"/>
        <v>0</v>
      </c>
      <c r="AK28" s="349">
        <f>IF(AA28&gt;0,VLOOKUP(C28,'Reference Data 1'!$N$13:$O$17,2),0)</f>
        <v>0</v>
      </c>
      <c r="AL28" s="346">
        <f t="shared" si="13"/>
        <v>0</v>
      </c>
      <c r="AM28" s="353">
        <f t="shared" si="14"/>
        <v>0</v>
      </c>
      <c r="AN28" s="354">
        <f t="shared" si="15"/>
        <v>0</v>
      </c>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row>
    <row r="29" spans="1:219" ht="13.9" customHeight="1">
      <c r="A29" s="392"/>
      <c r="B29" s="160"/>
      <c r="C29" s="161"/>
      <c r="D29" s="161"/>
      <c r="E29" s="255"/>
      <c r="F29" s="396">
        <v>0</v>
      </c>
      <c r="G29" s="181"/>
      <c r="H29" s="186"/>
      <c r="I29" s="162"/>
      <c r="J29" s="163"/>
      <c r="K29" s="164"/>
      <c r="L29" s="164"/>
      <c r="M29" s="187"/>
      <c r="N29" s="458"/>
      <c r="O29" s="463"/>
      <c r="P29" s="190"/>
      <c r="Q29" s="165"/>
      <c r="R29" s="166"/>
      <c r="S29" s="191"/>
      <c r="T29" s="195"/>
      <c r="U29" s="167"/>
      <c r="V29" s="196"/>
      <c r="W29" s="199">
        <f t="shared" si="2"/>
        <v>0</v>
      </c>
      <c r="X29" s="344">
        <f>IF(G29&gt;0,HLOOKUP(C29,'Utility Allowances'!$O$33:$S$34,2),0)</f>
        <v>0</v>
      </c>
      <c r="Y29" s="345">
        <f t="shared" si="3"/>
        <v>0</v>
      </c>
      <c r="Z29" s="168">
        <f t="shared" si="4"/>
        <v>0</v>
      </c>
      <c r="AA29" s="346">
        <f t="shared" si="5"/>
        <v>0</v>
      </c>
      <c r="AB29" s="344">
        <f>IF(Y29&gt;0,VLOOKUP($Y29,'Reference Data 2'!$B$7:$C$71,2),0)</f>
        <v>0</v>
      </c>
      <c r="AC29" s="347">
        <f t="shared" si="6"/>
        <v>0</v>
      </c>
      <c r="AD29" s="348">
        <f t="shared" si="7"/>
        <v>0</v>
      </c>
      <c r="AE29" s="349">
        <f>IF(Y29&gt;0,VLOOKUP($Y29,'Reference Data 2'!$B$9:$D$71,3),0)</f>
        <v>0</v>
      </c>
      <c r="AF29" s="347">
        <f t="shared" si="8"/>
        <v>0</v>
      </c>
      <c r="AG29" s="346">
        <f t="shared" si="9"/>
        <v>0</v>
      </c>
      <c r="AH29" s="350">
        <f t="shared" si="10"/>
        <v>0</v>
      </c>
      <c r="AI29" s="351">
        <f t="shared" si="11"/>
        <v>0</v>
      </c>
      <c r="AJ29" s="352">
        <f t="shared" si="12"/>
        <v>0</v>
      </c>
      <c r="AK29" s="349">
        <f>IF(AA29&gt;0,VLOOKUP(C29,'Reference Data 1'!$N$13:$O$17,2),0)</f>
        <v>0</v>
      </c>
      <c r="AL29" s="346">
        <f t="shared" si="13"/>
        <v>0</v>
      </c>
      <c r="AM29" s="353">
        <f t="shared" si="14"/>
        <v>0</v>
      </c>
      <c r="AN29" s="354">
        <f t="shared" si="15"/>
        <v>0</v>
      </c>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row>
    <row r="30" spans="1:219" ht="13.9" customHeight="1">
      <c r="A30" s="392"/>
      <c r="B30" s="160"/>
      <c r="C30" s="161"/>
      <c r="D30" s="161"/>
      <c r="E30" s="255"/>
      <c r="F30" s="396">
        <v>0</v>
      </c>
      <c r="G30" s="181"/>
      <c r="H30" s="186"/>
      <c r="I30" s="162"/>
      <c r="J30" s="163"/>
      <c r="K30" s="164"/>
      <c r="L30" s="164"/>
      <c r="M30" s="187"/>
      <c r="N30" s="458"/>
      <c r="O30" s="463"/>
      <c r="P30" s="190"/>
      <c r="Q30" s="165"/>
      <c r="R30" s="166"/>
      <c r="S30" s="191"/>
      <c r="T30" s="195"/>
      <c r="U30" s="167"/>
      <c r="V30" s="196"/>
      <c r="W30" s="199">
        <f t="shared" si="2"/>
        <v>0</v>
      </c>
      <c r="X30" s="344">
        <f>IF(G30&gt;0,HLOOKUP(C30,'Utility Allowances'!$O$33:$S$34,2),0)</f>
        <v>0</v>
      </c>
      <c r="Y30" s="345">
        <f t="shared" si="3"/>
        <v>0</v>
      </c>
      <c r="Z30" s="168">
        <f t="shared" si="4"/>
        <v>0</v>
      </c>
      <c r="AA30" s="346">
        <f t="shared" si="5"/>
        <v>0</v>
      </c>
      <c r="AB30" s="344">
        <f>IF(Y30&gt;0,VLOOKUP($Y30,'Reference Data 2'!$B$7:$C$71,2),0)</f>
        <v>0</v>
      </c>
      <c r="AC30" s="347">
        <f t="shared" si="6"/>
        <v>0</v>
      </c>
      <c r="AD30" s="348">
        <f t="shared" si="7"/>
        <v>0</v>
      </c>
      <c r="AE30" s="349">
        <f>IF(Y30&gt;0,VLOOKUP($Y30,'Reference Data 2'!$B$9:$D$71,3),0)</f>
        <v>0</v>
      </c>
      <c r="AF30" s="347">
        <f t="shared" si="8"/>
        <v>0</v>
      </c>
      <c r="AG30" s="346">
        <f t="shared" si="9"/>
        <v>0</v>
      </c>
      <c r="AH30" s="350">
        <f t="shared" si="10"/>
        <v>0</v>
      </c>
      <c r="AI30" s="351">
        <f t="shared" si="11"/>
        <v>0</v>
      </c>
      <c r="AJ30" s="352">
        <f t="shared" si="12"/>
        <v>0</v>
      </c>
      <c r="AK30" s="349">
        <f>IF(AA30&gt;0,VLOOKUP(C30,'Reference Data 1'!$N$13:$O$17,2),0)</f>
        <v>0</v>
      </c>
      <c r="AL30" s="346">
        <f t="shared" si="13"/>
        <v>0</v>
      </c>
      <c r="AM30" s="353">
        <f t="shared" si="14"/>
        <v>0</v>
      </c>
      <c r="AN30" s="354">
        <f t="shared" si="15"/>
        <v>0</v>
      </c>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row>
    <row r="31" spans="1:219" ht="13.9" customHeight="1">
      <c r="A31" s="392"/>
      <c r="B31" s="160"/>
      <c r="C31" s="161"/>
      <c r="D31" s="161"/>
      <c r="E31" s="255"/>
      <c r="F31" s="396">
        <v>0</v>
      </c>
      <c r="G31" s="181"/>
      <c r="H31" s="186"/>
      <c r="I31" s="162"/>
      <c r="J31" s="163"/>
      <c r="K31" s="164"/>
      <c r="L31" s="164"/>
      <c r="M31" s="187"/>
      <c r="N31" s="458"/>
      <c r="O31" s="463"/>
      <c r="P31" s="190"/>
      <c r="Q31" s="165"/>
      <c r="R31" s="166"/>
      <c r="S31" s="191"/>
      <c r="T31" s="195"/>
      <c r="U31" s="167"/>
      <c r="V31" s="196"/>
      <c r="W31" s="199">
        <f t="shared" si="2"/>
        <v>0</v>
      </c>
      <c r="X31" s="344">
        <f>IF(G31&gt;0,HLOOKUP(C31,'Utility Allowances'!$O$33:$S$34,2),0)</f>
        <v>0</v>
      </c>
      <c r="Y31" s="345">
        <f t="shared" si="3"/>
        <v>0</v>
      </c>
      <c r="Z31" s="168">
        <f t="shared" si="4"/>
        <v>0</v>
      </c>
      <c r="AA31" s="346">
        <f t="shared" si="5"/>
        <v>0</v>
      </c>
      <c r="AB31" s="344">
        <f>IF(Y31&gt;0,VLOOKUP($Y31,'Reference Data 2'!$B$7:$C$71,2),0)</f>
        <v>0</v>
      </c>
      <c r="AC31" s="347">
        <f t="shared" si="6"/>
        <v>0</v>
      </c>
      <c r="AD31" s="348">
        <f t="shared" si="7"/>
        <v>0</v>
      </c>
      <c r="AE31" s="349">
        <f>IF(Y31&gt;0,VLOOKUP($Y31,'Reference Data 2'!$B$9:$D$71,3),0)</f>
        <v>0</v>
      </c>
      <c r="AF31" s="347">
        <f t="shared" si="8"/>
        <v>0</v>
      </c>
      <c r="AG31" s="346">
        <f t="shared" si="9"/>
        <v>0</v>
      </c>
      <c r="AH31" s="350">
        <f t="shared" si="10"/>
        <v>0</v>
      </c>
      <c r="AI31" s="351">
        <f t="shared" si="11"/>
        <v>0</v>
      </c>
      <c r="AJ31" s="352">
        <f t="shared" si="12"/>
        <v>0</v>
      </c>
      <c r="AK31" s="349">
        <f>IF(AA31&gt;0,VLOOKUP(C31,'Reference Data 1'!$N$13:$O$17,2),0)</f>
        <v>0</v>
      </c>
      <c r="AL31" s="346">
        <f t="shared" si="13"/>
        <v>0</v>
      </c>
      <c r="AM31" s="353">
        <f t="shared" si="14"/>
        <v>0</v>
      </c>
      <c r="AN31" s="354">
        <f t="shared" si="15"/>
        <v>0</v>
      </c>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row>
    <row r="32" spans="1:219" ht="13.9" customHeight="1">
      <c r="A32" s="392"/>
      <c r="B32" s="160"/>
      <c r="C32" s="161"/>
      <c r="D32" s="161"/>
      <c r="E32" s="255"/>
      <c r="F32" s="396">
        <v>0</v>
      </c>
      <c r="G32" s="181"/>
      <c r="H32" s="186"/>
      <c r="I32" s="162"/>
      <c r="J32" s="163"/>
      <c r="K32" s="164"/>
      <c r="L32" s="164"/>
      <c r="M32" s="187"/>
      <c r="N32" s="458"/>
      <c r="O32" s="463"/>
      <c r="P32" s="190"/>
      <c r="Q32" s="165"/>
      <c r="R32" s="166"/>
      <c r="S32" s="191"/>
      <c r="T32" s="195"/>
      <c r="U32" s="167"/>
      <c r="V32" s="196"/>
      <c r="W32" s="199">
        <f t="shared" si="2"/>
        <v>0</v>
      </c>
      <c r="X32" s="344">
        <f>IF(G32&gt;0,HLOOKUP(C32,'Utility Allowances'!$O$33:$S$34,2),0)</f>
        <v>0</v>
      </c>
      <c r="Y32" s="345">
        <f t="shared" si="3"/>
        <v>0</v>
      </c>
      <c r="Z32" s="168">
        <f t="shared" si="4"/>
        <v>0</v>
      </c>
      <c r="AA32" s="346">
        <f t="shared" si="5"/>
        <v>0</v>
      </c>
      <c r="AB32" s="344">
        <f>IF(Y32&gt;0,VLOOKUP($Y32,'Reference Data 2'!$B$7:$C$71,2),0)</f>
        <v>0</v>
      </c>
      <c r="AC32" s="347">
        <f t="shared" si="6"/>
        <v>0</v>
      </c>
      <c r="AD32" s="348">
        <f t="shared" si="7"/>
        <v>0</v>
      </c>
      <c r="AE32" s="349">
        <f>IF(Y32&gt;0,VLOOKUP($Y32,'Reference Data 2'!$B$9:$D$71,3),0)</f>
        <v>0</v>
      </c>
      <c r="AF32" s="347">
        <f t="shared" si="8"/>
        <v>0</v>
      </c>
      <c r="AG32" s="346">
        <f t="shared" si="9"/>
        <v>0</v>
      </c>
      <c r="AH32" s="350">
        <f t="shared" si="10"/>
        <v>0</v>
      </c>
      <c r="AI32" s="351">
        <f t="shared" si="11"/>
        <v>0</v>
      </c>
      <c r="AJ32" s="352">
        <f t="shared" si="12"/>
        <v>0</v>
      </c>
      <c r="AK32" s="349">
        <f>IF(AA32&gt;0,VLOOKUP(C32,'Reference Data 1'!$N$13:$O$17,2),0)</f>
        <v>0</v>
      </c>
      <c r="AL32" s="346">
        <f t="shared" si="13"/>
        <v>0</v>
      </c>
      <c r="AM32" s="353">
        <f t="shared" si="14"/>
        <v>0</v>
      </c>
      <c r="AN32" s="354">
        <f t="shared" si="15"/>
        <v>0</v>
      </c>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row>
    <row r="33" spans="1:219" ht="13.9" customHeight="1">
      <c r="A33" s="392"/>
      <c r="B33" s="160"/>
      <c r="C33" s="161"/>
      <c r="D33" s="161"/>
      <c r="E33" s="255"/>
      <c r="F33" s="396">
        <v>0</v>
      </c>
      <c r="G33" s="181"/>
      <c r="H33" s="186"/>
      <c r="I33" s="162"/>
      <c r="J33" s="163"/>
      <c r="K33" s="164"/>
      <c r="L33" s="164"/>
      <c r="M33" s="187"/>
      <c r="N33" s="458"/>
      <c r="O33" s="463"/>
      <c r="P33" s="190"/>
      <c r="Q33" s="165"/>
      <c r="R33" s="166"/>
      <c r="S33" s="191"/>
      <c r="T33" s="195"/>
      <c r="U33" s="167"/>
      <c r="V33" s="196"/>
      <c r="W33" s="199">
        <f t="shared" si="2"/>
        <v>0</v>
      </c>
      <c r="X33" s="344">
        <f>IF(G33&gt;0,HLOOKUP(C33,'Utility Allowances'!$O$33:$S$34,2),0)</f>
        <v>0</v>
      </c>
      <c r="Y33" s="345">
        <f t="shared" si="3"/>
        <v>0</v>
      </c>
      <c r="Z33" s="168">
        <f t="shared" si="4"/>
        <v>0</v>
      </c>
      <c r="AA33" s="346">
        <f t="shared" si="5"/>
        <v>0</v>
      </c>
      <c r="AB33" s="344">
        <f>IF(Y33&gt;0,VLOOKUP($Y33,'Reference Data 2'!$B$7:$C$71,2),0)</f>
        <v>0</v>
      </c>
      <c r="AC33" s="347">
        <f t="shared" si="6"/>
        <v>0</v>
      </c>
      <c r="AD33" s="348">
        <f t="shared" si="7"/>
        <v>0</v>
      </c>
      <c r="AE33" s="349">
        <f>IF(Y33&gt;0,VLOOKUP($Y33,'Reference Data 2'!$B$9:$D$71,3),0)</f>
        <v>0</v>
      </c>
      <c r="AF33" s="347">
        <f t="shared" si="8"/>
        <v>0</v>
      </c>
      <c r="AG33" s="346">
        <f t="shared" si="9"/>
        <v>0</v>
      </c>
      <c r="AH33" s="350">
        <f t="shared" si="10"/>
        <v>0</v>
      </c>
      <c r="AI33" s="351">
        <f t="shared" si="11"/>
        <v>0</v>
      </c>
      <c r="AJ33" s="352">
        <f t="shared" si="12"/>
        <v>0</v>
      </c>
      <c r="AK33" s="349">
        <f>IF(AA33&gt;0,VLOOKUP(C33,'Reference Data 1'!$N$13:$O$17,2),0)</f>
        <v>0</v>
      </c>
      <c r="AL33" s="346">
        <f t="shared" si="13"/>
        <v>0</v>
      </c>
      <c r="AM33" s="353">
        <f t="shared" si="14"/>
        <v>0</v>
      </c>
      <c r="AN33" s="354">
        <f t="shared" si="15"/>
        <v>0</v>
      </c>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row>
    <row r="34" spans="1:219" ht="13.9" customHeight="1">
      <c r="A34" s="392"/>
      <c r="B34" s="160"/>
      <c r="C34" s="161"/>
      <c r="D34" s="161"/>
      <c r="E34" s="255"/>
      <c r="F34" s="396">
        <v>0</v>
      </c>
      <c r="G34" s="181"/>
      <c r="H34" s="186"/>
      <c r="I34" s="162"/>
      <c r="J34" s="163"/>
      <c r="K34" s="164"/>
      <c r="L34" s="164"/>
      <c r="M34" s="187"/>
      <c r="N34" s="458"/>
      <c r="O34" s="463"/>
      <c r="P34" s="190"/>
      <c r="Q34" s="165"/>
      <c r="R34" s="166"/>
      <c r="S34" s="191"/>
      <c r="T34" s="195"/>
      <c r="U34" s="167"/>
      <c r="V34" s="196"/>
      <c r="W34" s="199">
        <f t="shared" si="2"/>
        <v>0</v>
      </c>
      <c r="X34" s="344">
        <f>IF(G34&gt;0,HLOOKUP(C34,'Utility Allowances'!$O$33:$S$34,2),0)</f>
        <v>0</v>
      </c>
      <c r="Y34" s="345">
        <f t="shared" si="3"/>
        <v>0</v>
      </c>
      <c r="Z34" s="168">
        <f t="shared" si="4"/>
        <v>0</v>
      </c>
      <c r="AA34" s="346">
        <f t="shared" si="5"/>
        <v>0</v>
      </c>
      <c r="AB34" s="344">
        <f>IF(Y34&gt;0,VLOOKUP($Y34,'Reference Data 2'!$B$7:$C$71,2),0)</f>
        <v>0</v>
      </c>
      <c r="AC34" s="347">
        <f t="shared" si="6"/>
        <v>0</v>
      </c>
      <c r="AD34" s="348">
        <f t="shared" si="7"/>
        <v>0</v>
      </c>
      <c r="AE34" s="349">
        <f>IF(Y34&gt;0,VLOOKUP($Y34,'Reference Data 2'!$B$9:$D$71,3),0)</f>
        <v>0</v>
      </c>
      <c r="AF34" s="347">
        <f t="shared" si="8"/>
        <v>0</v>
      </c>
      <c r="AG34" s="346">
        <f t="shared" si="9"/>
        <v>0</v>
      </c>
      <c r="AH34" s="350">
        <f t="shared" si="10"/>
        <v>0</v>
      </c>
      <c r="AI34" s="351">
        <f t="shared" si="11"/>
        <v>0</v>
      </c>
      <c r="AJ34" s="352">
        <f t="shared" si="12"/>
        <v>0</v>
      </c>
      <c r="AK34" s="349">
        <f>IF(AA34&gt;0,VLOOKUP(C34,'Reference Data 1'!$N$13:$O$17,2),0)</f>
        <v>0</v>
      </c>
      <c r="AL34" s="346">
        <f t="shared" si="13"/>
        <v>0</v>
      </c>
      <c r="AM34" s="353">
        <f t="shared" si="14"/>
        <v>0</v>
      </c>
      <c r="AN34" s="354">
        <f t="shared" si="15"/>
        <v>0</v>
      </c>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row>
    <row r="35" spans="1:219" ht="13.9" customHeight="1">
      <c r="A35" s="392"/>
      <c r="B35" s="160"/>
      <c r="C35" s="161"/>
      <c r="D35" s="161"/>
      <c r="E35" s="255"/>
      <c r="F35" s="396">
        <v>0</v>
      </c>
      <c r="G35" s="181"/>
      <c r="H35" s="186"/>
      <c r="I35" s="162"/>
      <c r="J35" s="163"/>
      <c r="K35" s="164"/>
      <c r="L35" s="164"/>
      <c r="M35" s="187"/>
      <c r="N35" s="458"/>
      <c r="O35" s="463"/>
      <c r="P35" s="190"/>
      <c r="Q35" s="165"/>
      <c r="R35" s="166"/>
      <c r="S35" s="191"/>
      <c r="T35" s="195"/>
      <c r="U35" s="167"/>
      <c r="V35" s="196"/>
      <c r="W35" s="199">
        <f t="shared" si="2"/>
        <v>0</v>
      </c>
      <c r="X35" s="344">
        <f>IF(G35&gt;0,HLOOKUP(C35,'Utility Allowances'!$O$33:$S$34,2),0)</f>
        <v>0</v>
      </c>
      <c r="Y35" s="345">
        <f t="shared" si="3"/>
        <v>0</v>
      </c>
      <c r="Z35" s="168">
        <f t="shared" si="4"/>
        <v>0</v>
      </c>
      <c r="AA35" s="346">
        <f t="shared" si="5"/>
        <v>0</v>
      </c>
      <c r="AB35" s="344">
        <f>IF(Y35&gt;0,VLOOKUP($Y35,'Reference Data 2'!$B$7:$C$71,2),0)</f>
        <v>0</v>
      </c>
      <c r="AC35" s="347">
        <f t="shared" si="6"/>
        <v>0</v>
      </c>
      <c r="AD35" s="348">
        <f t="shared" si="7"/>
        <v>0</v>
      </c>
      <c r="AE35" s="349">
        <f>IF(Y35&gt;0,VLOOKUP($Y35,'Reference Data 2'!$B$9:$D$71,3),0)</f>
        <v>0</v>
      </c>
      <c r="AF35" s="347">
        <f t="shared" si="8"/>
        <v>0</v>
      </c>
      <c r="AG35" s="346">
        <f t="shared" si="9"/>
        <v>0</v>
      </c>
      <c r="AH35" s="350">
        <f t="shared" si="10"/>
        <v>0</v>
      </c>
      <c r="AI35" s="351">
        <f t="shared" si="11"/>
        <v>0</v>
      </c>
      <c r="AJ35" s="352">
        <f t="shared" si="12"/>
        <v>0</v>
      </c>
      <c r="AK35" s="349">
        <f>IF(AA35&gt;0,VLOOKUP(C35,'Reference Data 1'!$N$13:$O$17,2),0)</f>
        <v>0</v>
      </c>
      <c r="AL35" s="346">
        <f t="shared" si="13"/>
        <v>0</v>
      </c>
      <c r="AM35" s="353">
        <f t="shared" si="14"/>
        <v>0</v>
      </c>
      <c r="AN35" s="354">
        <f t="shared" si="15"/>
        <v>0</v>
      </c>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row>
    <row r="36" spans="1:219" ht="13.9" customHeight="1">
      <c r="A36" s="392"/>
      <c r="B36" s="160"/>
      <c r="C36" s="161"/>
      <c r="D36" s="161"/>
      <c r="E36" s="255"/>
      <c r="F36" s="396">
        <v>0</v>
      </c>
      <c r="G36" s="181"/>
      <c r="H36" s="186"/>
      <c r="I36" s="162"/>
      <c r="J36" s="163"/>
      <c r="K36" s="164"/>
      <c r="L36" s="164"/>
      <c r="M36" s="187"/>
      <c r="N36" s="458"/>
      <c r="O36" s="463"/>
      <c r="P36" s="190"/>
      <c r="Q36" s="165"/>
      <c r="R36" s="166"/>
      <c r="S36" s="191"/>
      <c r="T36" s="195"/>
      <c r="U36" s="167"/>
      <c r="V36" s="196"/>
      <c r="W36" s="199">
        <f t="shared" si="2"/>
        <v>0</v>
      </c>
      <c r="X36" s="344">
        <f>IF(G36&gt;0,HLOOKUP(C36,'Utility Allowances'!$O$33:$S$34,2),0)</f>
        <v>0</v>
      </c>
      <c r="Y36" s="345">
        <f t="shared" si="3"/>
        <v>0</v>
      </c>
      <c r="Z36" s="168">
        <f t="shared" si="4"/>
        <v>0</v>
      </c>
      <c r="AA36" s="346">
        <f t="shared" si="5"/>
        <v>0</v>
      </c>
      <c r="AB36" s="344">
        <f>IF(Y36&gt;0,VLOOKUP($Y36,'Reference Data 2'!$B$7:$C$71,2),0)</f>
        <v>0</v>
      </c>
      <c r="AC36" s="347">
        <f t="shared" si="6"/>
        <v>0</v>
      </c>
      <c r="AD36" s="348">
        <f t="shared" si="7"/>
        <v>0</v>
      </c>
      <c r="AE36" s="349">
        <f>IF(Y36&gt;0,VLOOKUP($Y36,'Reference Data 2'!$B$9:$D$71,3),0)</f>
        <v>0</v>
      </c>
      <c r="AF36" s="347">
        <f t="shared" si="8"/>
        <v>0</v>
      </c>
      <c r="AG36" s="346">
        <f t="shared" si="9"/>
        <v>0</v>
      </c>
      <c r="AH36" s="350">
        <f t="shared" si="10"/>
        <v>0</v>
      </c>
      <c r="AI36" s="351">
        <f t="shared" si="11"/>
        <v>0</v>
      </c>
      <c r="AJ36" s="352">
        <f t="shared" si="12"/>
        <v>0</v>
      </c>
      <c r="AK36" s="349">
        <f>IF(AA36&gt;0,VLOOKUP(C36,'Reference Data 1'!$N$13:$O$17,2),0)</f>
        <v>0</v>
      </c>
      <c r="AL36" s="346">
        <f t="shared" si="13"/>
        <v>0</v>
      </c>
      <c r="AM36" s="353">
        <f t="shared" si="14"/>
        <v>0</v>
      </c>
      <c r="AN36" s="354">
        <f t="shared" si="15"/>
        <v>0</v>
      </c>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row>
    <row r="37" spans="1:219" ht="13.9" customHeight="1">
      <c r="A37" s="392"/>
      <c r="B37" s="160"/>
      <c r="C37" s="161"/>
      <c r="D37" s="161"/>
      <c r="E37" s="255"/>
      <c r="F37" s="396">
        <v>0</v>
      </c>
      <c r="G37" s="181"/>
      <c r="H37" s="186"/>
      <c r="I37" s="162"/>
      <c r="J37" s="163"/>
      <c r="K37" s="164"/>
      <c r="L37" s="164"/>
      <c r="M37" s="187"/>
      <c r="N37" s="458"/>
      <c r="O37" s="463"/>
      <c r="P37" s="190"/>
      <c r="Q37" s="165"/>
      <c r="R37" s="166"/>
      <c r="S37" s="191"/>
      <c r="T37" s="195"/>
      <c r="U37" s="167"/>
      <c r="V37" s="196"/>
      <c r="W37" s="199">
        <f t="shared" si="2"/>
        <v>0</v>
      </c>
      <c r="X37" s="344">
        <f>IF(G37&gt;0,HLOOKUP(C37,'Utility Allowances'!$O$33:$S$34,2),0)</f>
        <v>0</v>
      </c>
      <c r="Y37" s="345">
        <f t="shared" si="3"/>
        <v>0</v>
      </c>
      <c r="Z37" s="168">
        <f t="shared" si="4"/>
        <v>0</v>
      </c>
      <c r="AA37" s="346">
        <f t="shared" si="5"/>
        <v>0</v>
      </c>
      <c r="AB37" s="344">
        <f>IF(Y37&gt;0,VLOOKUP($Y37,'Reference Data 2'!$B$7:$C$71,2),0)</f>
        <v>0</v>
      </c>
      <c r="AC37" s="347">
        <f t="shared" si="6"/>
        <v>0</v>
      </c>
      <c r="AD37" s="348">
        <f t="shared" si="7"/>
        <v>0</v>
      </c>
      <c r="AE37" s="349">
        <f>IF(Y37&gt;0,VLOOKUP($Y37,'Reference Data 2'!$B$9:$D$71,3),0)</f>
        <v>0</v>
      </c>
      <c r="AF37" s="347">
        <f t="shared" si="8"/>
        <v>0</v>
      </c>
      <c r="AG37" s="346">
        <f t="shared" si="9"/>
        <v>0</v>
      </c>
      <c r="AH37" s="350">
        <f t="shared" si="10"/>
        <v>0</v>
      </c>
      <c r="AI37" s="351">
        <f t="shared" si="11"/>
        <v>0</v>
      </c>
      <c r="AJ37" s="352">
        <f t="shared" si="12"/>
        <v>0</v>
      </c>
      <c r="AK37" s="349">
        <f>IF(AA37&gt;0,VLOOKUP(C37,'Reference Data 1'!$N$13:$O$17,2),0)</f>
        <v>0</v>
      </c>
      <c r="AL37" s="346">
        <f t="shared" si="13"/>
        <v>0</v>
      </c>
      <c r="AM37" s="353">
        <f t="shared" si="14"/>
        <v>0</v>
      </c>
      <c r="AN37" s="354">
        <f t="shared" si="15"/>
        <v>0</v>
      </c>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row>
    <row r="38" spans="1:219" ht="13.9" customHeight="1">
      <c r="A38" s="392"/>
      <c r="B38" s="160"/>
      <c r="C38" s="161"/>
      <c r="D38" s="161"/>
      <c r="E38" s="255"/>
      <c r="F38" s="396">
        <v>0</v>
      </c>
      <c r="G38" s="181"/>
      <c r="H38" s="186"/>
      <c r="I38" s="162"/>
      <c r="J38" s="163"/>
      <c r="K38" s="164"/>
      <c r="L38" s="164"/>
      <c r="M38" s="187"/>
      <c r="N38" s="458"/>
      <c r="O38" s="463"/>
      <c r="P38" s="190"/>
      <c r="Q38" s="165"/>
      <c r="R38" s="166"/>
      <c r="S38" s="191"/>
      <c r="T38" s="195"/>
      <c r="U38" s="167"/>
      <c r="V38" s="196"/>
      <c r="W38" s="199">
        <f t="shared" si="2"/>
        <v>0</v>
      </c>
      <c r="X38" s="344">
        <f>IF(G38&gt;0,HLOOKUP(C38,'Utility Allowances'!$O$33:$S$34,2),0)</f>
        <v>0</v>
      </c>
      <c r="Y38" s="345">
        <f t="shared" si="3"/>
        <v>0</v>
      </c>
      <c r="Z38" s="168">
        <f t="shared" si="4"/>
        <v>0</v>
      </c>
      <c r="AA38" s="346">
        <f t="shared" si="5"/>
        <v>0</v>
      </c>
      <c r="AB38" s="344">
        <f>IF(Y38&gt;0,VLOOKUP($Y38,'Reference Data 2'!$B$7:$C$71,2),0)</f>
        <v>0</v>
      </c>
      <c r="AC38" s="347">
        <f t="shared" si="6"/>
        <v>0</v>
      </c>
      <c r="AD38" s="348">
        <f t="shared" si="7"/>
        <v>0</v>
      </c>
      <c r="AE38" s="349">
        <f>IF(Y38&gt;0,VLOOKUP($Y38,'Reference Data 2'!$B$9:$D$71,3),0)</f>
        <v>0</v>
      </c>
      <c r="AF38" s="347">
        <f t="shared" si="8"/>
        <v>0</v>
      </c>
      <c r="AG38" s="346">
        <f t="shared" si="9"/>
        <v>0</v>
      </c>
      <c r="AH38" s="350">
        <f t="shared" si="10"/>
        <v>0</v>
      </c>
      <c r="AI38" s="351">
        <f t="shared" si="11"/>
        <v>0</v>
      </c>
      <c r="AJ38" s="352">
        <f t="shared" si="12"/>
        <v>0</v>
      </c>
      <c r="AK38" s="349">
        <f>IF(AA38&gt;0,VLOOKUP(C38,'Reference Data 1'!$N$13:$O$17,2),0)</f>
        <v>0</v>
      </c>
      <c r="AL38" s="346">
        <f t="shared" si="13"/>
        <v>0</v>
      </c>
      <c r="AM38" s="353">
        <f t="shared" si="14"/>
        <v>0</v>
      </c>
      <c r="AN38" s="354">
        <f t="shared" si="15"/>
        <v>0</v>
      </c>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row>
    <row r="39" spans="1:219" ht="13.9" customHeight="1">
      <c r="A39" s="392"/>
      <c r="B39" s="160"/>
      <c r="C39" s="161"/>
      <c r="D39" s="161"/>
      <c r="E39" s="255"/>
      <c r="F39" s="396">
        <v>0</v>
      </c>
      <c r="G39" s="181"/>
      <c r="H39" s="186"/>
      <c r="I39" s="162"/>
      <c r="J39" s="163"/>
      <c r="K39" s="164"/>
      <c r="L39" s="164"/>
      <c r="M39" s="187"/>
      <c r="N39" s="458"/>
      <c r="O39" s="463"/>
      <c r="P39" s="190"/>
      <c r="Q39" s="165"/>
      <c r="R39" s="166"/>
      <c r="S39" s="191"/>
      <c r="T39" s="195"/>
      <c r="U39" s="167"/>
      <c r="V39" s="196"/>
      <c r="W39" s="199">
        <f t="shared" si="2"/>
        <v>0</v>
      </c>
      <c r="X39" s="344">
        <f>IF(G39&gt;0,HLOOKUP(C39,'Utility Allowances'!$O$33:$S$34,2),0)</f>
        <v>0</v>
      </c>
      <c r="Y39" s="345">
        <f t="shared" si="3"/>
        <v>0</v>
      </c>
      <c r="Z39" s="168">
        <f t="shared" si="4"/>
        <v>0</v>
      </c>
      <c r="AA39" s="346">
        <f t="shared" si="5"/>
        <v>0</v>
      </c>
      <c r="AB39" s="344">
        <f>IF(Y39&gt;0,VLOOKUP($Y39,'Reference Data 2'!$B$7:$C$71,2),0)</f>
        <v>0</v>
      </c>
      <c r="AC39" s="347">
        <f t="shared" si="6"/>
        <v>0</v>
      </c>
      <c r="AD39" s="348">
        <f t="shared" si="7"/>
        <v>0</v>
      </c>
      <c r="AE39" s="349">
        <f>IF(Y39&gt;0,VLOOKUP($Y39,'Reference Data 2'!$B$9:$D$71,3),0)</f>
        <v>0</v>
      </c>
      <c r="AF39" s="347">
        <f t="shared" si="8"/>
        <v>0</v>
      </c>
      <c r="AG39" s="346">
        <f t="shared" si="9"/>
        <v>0</v>
      </c>
      <c r="AH39" s="350">
        <f t="shared" si="10"/>
        <v>0</v>
      </c>
      <c r="AI39" s="351">
        <f t="shared" si="11"/>
        <v>0</v>
      </c>
      <c r="AJ39" s="352">
        <f t="shared" si="12"/>
        <v>0</v>
      </c>
      <c r="AK39" s="349">
        <f>IF(AA39&gt;0,VLOOKUP(C39,'Reference Data 1'!$N$13:$O$17,2),0)</f>
        <v>0</v>
      </c>
      <c r="AL39" s="346">
        <f t="shared" si="13"/>
        <v>0</v>
      </c>
      <c r="AM39" s="353">
        <f t="shared" si="14"/>
        <v>0</v>
      </c>
      <c r="AN39" s="354">
        <f t="shared" si="15"/>
        <v>0</v>
      </c>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row>
    <row r="40" spans="1:219" ht="13.9" customHeight="1">
      <c r="A40" s="392"/>
      <c r="B40" s="160"/>
      <c r="C40" s="161"/>
      <c r="D40" s="161"/>
      <c r="E40" s="255"/>
      <c r="F40" s="396">
        <v>0</v>
      </c>
      <c r="G40" s="181"/>
      <c r="H40" s="186"/>
      <c r="I40" s="162"/>
      <c r="J40" s="163"/>
      <c r="K40" s="164"/>
      <c r="L40" s="164"/>
      <c r="M40" s="187"/>
      <c r="N40" s="458"/>
      <c r="O40" s="463"/>
      <c r="P40" s="190"/>
      <c r="Q40" s="165"/>
      <c r="R40" s="166"/>
      <c r="S40" s="191"/>
      <c r="T40" s="195"/>
      <c r="U40" s="167"/>
      <c r="V40" s="196"/>
      <c r="W40" s="199">
        <f t="shared" si="2"/>
        <v>0</v>
      </c>
      <c r="X40" s="344">
        <f>IF(G40&gt;0,HLOOKUP(C40,'Utility Allowances'!$O$33:$S$34,2),0)</f>
        <v>0</v>
      </c>
      <c r="Y40" s="345">
        <f t="shared" si="3"/>
        <v>0</v>
      </c>
      <c r="Z40" s="168">
        <f t="shared" si="4"/>
        <v>0</v>
      </c>
      <c r="AA40" s="346">
        <f t="shared" si="5"/>
        <v>0</v>
      </c>
      <c r="AB40" s="344">
        <f>IF(Y40&gt;0,VLOOKUP($Y40,'Reference Data 2'!$B$7:$C$71,2),0)</f>
        <v>0</v>
      </c>
      <c r="AC40" s="347">
        <f t="shared" si="6"/>
        <v>0</v>
      </c>
      <c r="AD40" s="348">
        <f t="shared" si="7"/>
        <v>0</v>
      </c>
      <c r="AE40" s="349">
        <f>IF(Y40&gt;0,VLOOKUP($Y40,'Reference Data 2'!$B$9:$D$71,3),0)</f>
        <v>0</v>
      </c>
      <c r="AF40" s="347">
        <f t="shared" si="8"/>
        <v>0</v>
      </c>
      <c r="AG40" s="346">
        <f t="shared" si="9"/>
        <v>0</v>
      </c>
      <c r="AH40" s="350">
        <f t="shared" si="10"/>
        <v>0</v>
      </c>
      <c r="AI40" s="351">
        <f t="shared" si="11"/>
        <v>0</v>
      </c>
      <c r="AJ40" s="352">
        <f t="shared" si="12"/>
        <v>0</v>
      </c>
      <c r="AK40" s="349">
        <f>IF(AA40&gt;0,VLOOKUP(C40,'Reference Data 1'!$N$13:$O$17,2),0)</f>
        <v>0</v>
      </c>
      <c r="AL40" s="346">
        <f t="shared" si="13"/>
        <v>0</v>
      </c>
      <c r="AM40" s="353">
        <f t="shared" si="14"/>
        <v>0</v>
      </c>
      <c r="AN40" s="354">
        <f t="shared" si="15"/>
        <v>0</v>
      </c>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row>
    <row r="41" spans="1:219" ht="13.9" customHeight="1">
      <c r="A41" s="392"/>
      <c r="B41" s="160"/>
      <c r="C41" s="161"/>
      <c r="D41" s="161"/>
      <c r="E41" s="255"/>
      <c r="F41" s="396">
        <v>0</v>
      </c>
      <c r="G41" s="181"/>
      <c r="H41" s="186"/>
      <c r="I41" s="162"/>
      <c r="J41" s="163"/>
      <c r="K41" s="164"/>
      <c r="L41" s="164"/>
      <c r="M41" s="187"/>
      <c r="N41" s="458"/>
      <c r="O41" s="463"/>
      <c r="P41" s="190"/>
      <c r="Q41" s="165"/>
      <c r="R41" s="166"/>
      <c r="S41" s="191"/>
      <c r="T41" s="195"/>
      <c r="U41" s="167"/>
      <c r="V41" s="196"/>
      <c r="W41" s="199">
        <f t="shared" si="2"/>
        <v>0</v>
      </c>
      <c r="X41" s="344">
        <f>IF(G41&gt;0,HLOOKUP(C41,'Utility Allowances'!$O$33:$S$34,2),0)</f>
        <v>0</v>
      </c>
      <c r="Y41" s="345">
        <f t="shared" si="3"/>
        <v>0</v>
      </c>
      <c r="Z41" s="168">
        <f t="shared" si="4"/>
        <v>0</v>
      </c>
      <c r="AA41" s="346">
        <f t="shared" si="5"/>
        <v>0</v>
      </c>
      <c r="AB41" s="344">
        <f>IF(Y41&gt;0,VLOOKUP($Y41,'Reference Data 2'!$B$7:$C$71,2),0)</f>
        <v>0</v>
      </c>
      <c r="AC41" s="347">
        <f t="shared" si="6"/>
        <v>0</v>
      </c>
      <c r="AD41" s="348">
        <f t="shared" si="7"/>
        <v>0</v>
      </c>
      <c r="AE41" s="349">
        <f>IF(Y41&gt;0,VLOOKUP($Y41,'Reference Data 2'!$B$9:$D$71,3),0)</f>
        <v>0</v>
      </c>
      <c r="AF41" s="347">
        <f t="shared" si="8"/>
        <v>0</v>
      </c>
      <c r="AG41" s="346">
        <f t="shared" si="9"/>
        <v>0</v>
      </c>
      <c r="AH41" s="350">
        <f t="shared" si="10"/>
        <v>0</v>
      </c>
      <c r="AI41" s="351">
        <f t="shared" si="11"/>
        <v>0</v>
      </c>
      <c r="AJ41" s="352">
        <f t="shared" si="12"/>
        <v>0</v>
      </c>
      <c r="AK41" s="349">
        <f>IF(AA41&gt;0,VLOOKUP(C41,'Reference Data 1'!$N$13:$O$17,2),0)</f>
        <v>0</v>
      </c>
      <c r="AL41" s="346">
        <f t="shared" si="13"/>
        <v>0</v>
      </c>
      <c r="AM41" s="353">
        <f t="shared" si="14"/>
        <v>0</v>
      </c>
      <c r="AN41" s="354">
        <f t="shared" si="15"/>
        <v>0</v>
      </c>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row>
    <row r="42" spans="1:219" ht="13.9" customHeight="1">
      <c r="A42" s="392"/>
      <c r="B42" s="160"/>
      <c r="C42" s="161"/>
      <c r="D42" s="161"/>
      <c r="E42" s="255"/>
      <c r="F42" s="396">
        <v>0</v>
      </c>
      <c r="G42" s="181"/>
      <c r="H42" s="186"/>
      <c r="I42" s="162"/>
      <c r="J42" s="163"/>
      <c r="K42" s="164"/>
      <c r="L42" s="164"/>
      <c r="M42" s="187"/>
      <c r="N42" s="458"/>
      <c r="O42" s="463"/>
      <c r="P42" s="190"/>
      <c r="Q42" s="165"/>
      <c r="R42" s="166"/>
      <c r="S42" s="191"/>
      <c r="T42" s="195"/>
      <c r="U42" s="167"/>
      <c r="V42" s="196"/>
      <c r="W42" s="199">
        <f t="shared" si="2"/>
        <v>0</v>
      </c>
      <c r="X42" s="344">
        <f>IF(G42&gt;0,HLOOKUP(C42,'Utility Allowances'!$O$33:$S$34,2),0)</f>
        <v>0</v>
      </c>
      <c r="Y42" s="345">
        <f t="shared" si="3"/>
        <v>0</v>
      </c>
      <c r="Z42" s="168">
        <f t="shared" si="4"/>
        <v>0</v>
      </c>
      <c r="AA42" s="346">
        <f t="shared" si="5"/>
        <v>0</v>
      </c>
      <c r="AB42" s="344">
        <f>IF(Y42&gt;0,VLOOKUP($Y42,'Reference Data 2'!$B$7:$C$71,2),0)</f>
        <v>0</v>
      </c>
      <c r="AC42" s="347">
        <f t="shared" si="6"/>
        <v>0</v>
      </c>
      <c r="AD42" s="348">
        <f t="shared" si="7"/>
        <v>0</v>
      </c>
      <c r="AE42" s="349">
        <f>IF(Y42&gt;0,VLOOKUP($Y42,'Reference Data 2'!$B$9:$D$71,3),0)</f>
        <v>0</v>
      </c>
      <c r="AF42" s="347">
        <f t="shared" si="8"/>
        <v>0</v>
      </c>
      <c r="AG42" s="346">
        <f t="shared" si="9"/>
        <v>0</v>
      </c>
      <c r="AH42" s="350">
        <f t="shared" si="10"/>
        <v>0</v>
      </c>
      <c r="AI42" s="351">
        <f t="shared" si="11"/>
        <v>0</v>
      </c>
      <c r="AJ42" s="352">
        <f t="shared" si="12"/>
        <v>0</v>
      </c>
      <c r="AK42" s="349">
        <f>IF(AA42&gt;0,VLOOKUP(C42,'Reference Data 1'!$N$13:$O$17,2),0)</f>
        <v>0</v>
      </c>
      <c r="AL42" s="346">
        <f t="shared" si="13"/>
        <v>0</v>
      </c>
      <c r="AM42" s="353">
        <f t="shared" si="14"/>
        <v>0</v>
      </c>
      <c r="AN42" s="354">
        <f t="shared" si="15"/>
        <v>0</v>
      </c>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row>
    <row r="43" spans="1:219" ht="13.9" customHeight="1">
      <c r="A43" s="392"/>
      <c r="B43" s="160"/>
      <c r="C43" s="161"/>
      <c r="D43" s="161"/>
      <c r="E43" s="255"/>
      <c r="F43" s="396">
        <v>0</v>
      </c>
      <c r="G43" s="181"/>
      <c r="H43" s="186"/>
      <c r="I43" s="162"/>
      <c r="J43" s="163"/>
      <c r="K43" s="164"/>
      <c r="L43" s="164"/>
      <c r="M43" s="187"/>
      <c r="N43" s="458"/>
      <c r="O43" s="463"/>
      <c r="P43" s="190"/>
      <c r="Q43" s="165"/>
      <c r="R43" s="166"/>
      <c r="S43" s="191"/>
      <c r="T43" s="195"/>
      <c r="U43" s="167"/>
      <c r="V43" s="196"/>
      <c r="W43" s="199">
        <f t="shared" si="2"/>
        <v>0</v>
      </c>
      <c r="X43" s="344">
        <f>IF(G43&gt;0,HLOOKUP(C43,'Utility Allowances'!$O$33:$S$34,2),0)</f>
        <v>0</v>
      </c>
      <c r="Y43" s="345">
        <f t="shared" si="3"/>
        <v>0</v>
      </c>
      <c r="Z43" s="168">
        <f t="shared" si="4"/>
        <v>0</v>
      </c>
      <c r="AA43" s="346">
        <f t="shared" si="5"/>
        <v>0</v>
      </c>
      <c r="AB43" s="344">
        <f>IF(Y43&gt;0,VLOOKUP($Y43,'Reference Data 2'!$B$7:$C$71,2),0)</f>
        <v>0</v>
      </c>
      <c r="AC43" s="347">
        <f t="shared" si="6"/>
        <v>0</v>
      </c>
      <c r="AD43" s="348">
        <f t="shared" si="7"/>
        <v>0</v>
      </c>
      <c r="AE43" s="349">
        <f>IF(Y43&gt;0,VLOOKUP($Y43,'Reference Data 2'!$B$9:$D$71,3),0)</f>
        <v>0</v>
      </c>
      <c r="AF43" s="347">
        <f t="shared" si="8"/>
        <v>0</v>
      </c>
      <c r="AG43" s="346">
        <f t="shared" si="9"/>
        <v>0</v>
      </c>
      <c r="AH43" s="350">
        <f t="shared" si="10"/>
        <v>0</v>
      </c>
      <c r="AI43" s="351">
        <f t="shared" si="11"/>
        <v>0</v>
      </c>
      <c r="AJ43" s="352">
        <f t="shared" si="12"/>
        <v>0</v>
      </c>
      <c r="AK43" s="349">
        <f>IF(AA43&gt;0,VLOOKUP(C43,'Reference Data 1'!$N$13:$O$17,2),0)</f>
        <v>0</v>
      </c>
      <c r="AL43" s="346">
        <f t="shared" si="13"/>
        <v>0</v>
      </c>
      <c r="AM43" s="353">
        <f t="shared" si="14"/>
        <v>0</v>
      </c>
      <c r="AN43" s="354">
        <f t="shared" si="15"/>
        <v>0</v>
      </c>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row>
    <row r="44" spans="1:219" ht="13.9" customHeight="1">
      <c r="A44" s="392"/>
      <c r="B44" s="160"/>
      <c r="C44" s="161"/>
      <c r="D44" s="161"/>
      <c r="E44" s="255"/>
      <c r="F44" s="396">
        <v>0</v>
      </c>
      <c r="G44" s="181"/>
      <c r="H44" s="186"/>
      <c r="I44" s="162"/>
      <c r="J44" s="163"/>
      <c r="K44" s="164"/>
      <c r="L44" s="164"/>
      <c r="M44" s="187"/>
      <c r="N44" s="458"/>
      <c r="O44" s="463"/>
      <c r="P44" s="190"/>
      <c r="Q44" s="165"/>
      <c r="R44" s="166"/>
      <c r="S44" s="191"/>
      <c r="T44" s="195"/>
      <c r="U44" s="167"/>
      <c r="V44" s="196"/>
      <c r="W44" s="199">
        <f t="shared" si="2"/>
        <v>0</v>
      </c>
      <c r="X44" s="344">
        <f>IF(G44&gt;0,HLOOKUP(C44,'Utility Allowances'!$O$33:$S$34,2),0)</f>
        <v>0</v>
      </c>
      <c r="Y44" s="345">
        <f t="shared" si="3"/>
        <v>0</v>
      </c>
      <c r="Z44" s="168">
        <f t="shared" si="4"/>
        <v>0</v>
      </c>
      <c r="AA44" s="346">
        <f t="shared" si="5"/>
        <v>0</v>
      </c>
      <c r="AB44" s="344">
        <f>IF(Y44&gt;0,VLOOKUP($Y44,'Reference Data 2'!$B$7:$C$71,2),0)</f>
        <v>0</v>
      </c>
      <c r="AC44" s="347">
        <f t="shared" si="6"/>
        <v>0</v>
      </c>
      <c r="AD44" s="348">
        <f t="shared" si="7"/>
        <v>0</v>
      </c>
      <c r="AE44" s="349">
        <f>IF(Y44&gt;0,VLOOKUP($Y44,'Reference Data 2'!$B$9:$D$71,3),0)</f>
        <v>0</v>
      </c>
      <c r="AF44" s="347">
        <f t="shared" si="8"/>
        <v>0</v>
      </c>
      <c r="AG44" s="346">
        <f t="shared" si="9"/>
        <v>0</v>
      </c>
      <c r="AH44" s="350">
        <f t="shared" si="10"/>
        <v>0</v>
      </c>
      <c r="AI44" s="351">
        <f t="shared" si="11"/>
        <v>0</v>
      </c>
      <c r="AJ44" s="352">
        <f t="shared" si="12"/>
        <v>0</v>
      </c>
      <c r="AK44" s="349">
        <f>IF(AA44&gt;0,VLOOKUP(C44,'Reference Data 1'!$N$13:$O$17,2),0)</f>
        <v>0</v>
      </c>
      <c r="AL44" s="346">
        <f t="shared" si="13"/>
        <v>0</v>
      </c>
      <c r="AM44" s="353">
        <f t="shared" si="14"/>
        <v>0</v>
      </c>
      <c r="AN44" s="354">
        <f t="shared" si="15"/>
        <v>0</v>
      </c>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row>
    <row r="45" spans="1:219" ht="13.9" customHeight="1">
      <c r="A45" s="392"/>
      <c r="B45" s="160"/>
      <c r="C45" s="161"/>
      <c r="D45" s="161"/>
      <c r="E45" s="255"/>
      <c r="F45" s="396">
        <v>0</v>
      </c>
      <c r="G45" s="181"/>
      <c r="H45" s="186"/>
      <c r="I45" s="162"/>
      <c r="J45" s="163"/>
      <c r="K45" s="164"/>
      <c r="L45" s="164"/>
      <c r="M45" s="187"/>
      <c r="N45" s="458"/>
      <c r="O45" s="463"/>
      <c r="P45" s="190"/>
      <c r="Q45" s="165"/>
      <c r="R45" s="166"/>
      <c r="S45" s="191"/>
      <c r="T45" s="195"/>
      <c r="U45" s="167"/>
      <c r="V45" s="196"/>
      <c r="W45" s="199">
        <f t="shared" si="2"/>
        <v>0</v>
      </c>
      <c r="X45" s="344">
        <f>IF(G45&gt;0,HLOOKUP(C45,'Utility Allowances'!$O$33:$S$34,2),0)</f>
        <v>0</v>
      </c>
      <c r="Y45" s="345">
        <f t="shared" si="3"/>
        <v>0</v>
      </c>
      <c r="Z45" s="168">
        <f t="shared" si="4"/>
        <v>0</v>
      </c>
      <c r="AA45" s="346">
        <f t="shared" si="5"/>
        <v>0</v>
      </c>
      <c r="AB45" s="344">
        <f>IF(Y45&gt;0,VLOOKUP($Y45,'Reference Data 2'!$B$7:$C$71,2),0)</f>
        <v>0</v>
      </c>
      <c r="AC45" s="347">
        <f t="shared" si="6"/>
        <v>0</v>
      </c>
      <c r="AD45" s="348">
        <f t="shared" si="7"/>
        <v>0</v>
      </c>
      <c r="AE45" s="349">
        <f>IF(Y45&gt;0,VLOOKUP($Y45,'Reference Data 2'!$B$9:$D$71,3),0)</f>
        <v>0</v>
      </c>
      <c r="AF45" s="347">
        <f t="shared" si="8"/>
        <v>0</v>
      </c>
      <c r="AG45" s="346">
        <f t="shared" si="9"/>
        <v>0</v>
      </c>
      <c r="AH45" s="350">
        <f t="shared" si="10"/>
        <v>0</v>
      </c>
      <c r="AI45" s="351">
        <f t="shared" si="11"/>
        <v>0</v>
      </c>
      <c r="AJ45" s="352">
        <f t="shared" si="12"/>
        <v>0</v>
      </c>
      <c r="AK45" s="349">
        <f>IF(AA45&gt;0,VLOOKUP(C45,'Reference Data 1'!$N$13:$O$17,2),0)</f>
        <v>0</v>
      </c>
      <c r="AL45" s="346">
        <f t="shared" si="13"/>
        <v>0</v>
      </c>
      <c r="AM45" s="353">
        <f t="shared" si="14"/>
        <v>0</v>
      </c>
      <c r="AN45" s="354">
        <f t="shared" si="15"/>
        <v>0</v>
      </c>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row>
    <row r="46" spans="1:219" ht="13.9" customHeight="1">
      <c r="A46" s="392"/>
      <c r="B46" s="160"/>
      <c r="C46" s="161"/>
      <c r="D46" s="161"/>
      <c r="E46" s="255"/>
      <c r="F46" s="396">
        <v>0</v>
      </c>
      <c r="G46" s="181"/>
      <c r="H46" s="186"/>
      <c r="I46" s="162"/>
      <c r="J46" s="163"/>
      <c r="K46" s="164"/>
      <c r="L46" s="164"/>
      <c r="M46" s="187"/>
      <c r="N46" s="458"/>
      <c r="O46" s="463"/>
      <c r="P46" s="190"/>
      <c r="Q46" s="165"/>
      <c r="R46" s="166"/>
      <c r="S46" s="191"/>
      <c r="T46" s="195"/>
      <c r="U46" s="167"/>
      <c r="V46" s="196"/>
      <c r="W46" s="199">
        <f t="shared" si="2"/>
        <v>0</v>
      </c>
      <c r="X46" s="344">
        <f>IF(G46&gt;0,HLOOKUP(C46,'Utility Allowances'!$O$33:$S$34,2),0)</f>
        <v>0</v>
      </c>
      <c r="Y46" s="345">
        <f t="shared" si="3"/>
        <v>0</v>
      </c>
      <c r="Z46" s="168">
        <f t="shared" si="4"/>
        <v>0</v>
      </c>
      <c r="AA46" s="346">
        <f t="shared" si="5"/>
        <v>0</v>
      </c>
      <c r="AB46" s="344">
        <f>IF(Y46&gt;0,VLOOKUP($Y46,'Reference Data 2'!$B$7:$C$71,2),0)</f>
        <v>0</v>
      </c>
      <c r="AC46" s="347">
        <f t="shared" si="6"/>
        <v>0</v>
      </c>
      <c r="AD46" s="348">
        <f t="shared" si="7"/>
        <v>0</v>
      </c>
      <c r="AE46" s="349">
        <f>IF(Y46&gt;0,VLOOKUP($Y46,'Reference Data 2'!$B$9:$D$71,3),0)</f>
        <v>0</v>
      </c>
      <c r="AF46" s="347">
        <f t="shared" si="8"/>
        <v>0</v>
      </c>
      <c r="AG46" s="346">
        <f t="shared" si="9"/>
        <v>0</v>
      </c>
      <c r="AH46" s="350">
        <f t="shared" si="10"/>
        <v>0</v>
      </c>
      <c r="AI46" s="351">
        <f t="shared" si="11"/>
        <v>0</v>
      </c>
      <c r="AJ46" s="352">
        <f t="shared" si="12"/>
        <v>0</v>
      </c>
      <c r="AK46" s="349">
        <f>IF(AA46&gt;0,VLOOKUP(C46,'Reference Data 1'!$N$13:$O$17,2),0)</f>
        <v>0</v>
      </c>
      <c r="AL46" s="346">
        <f t="shared" si="13"/>
        <v>0</v>
      </c>
      <c r="AM46" s="353">
        <f t="shared" si="14"/>
        <v>0</v>
      </c>
      <c r="AN46" s="354">
        <f t="shared" si="15"/>
        <v>0</v>
      </c>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row>
    <row r="47" spans="1:219" ht="13.9" customHeight="1">
      <c r="A47" s="392"/>
      <c r="B47" s="160"/>
      <c r="C47" s="161"/>
      <c r="D47" s="161"/>
      <c r="E47" s="255"/>
      <c r="F47" s="396">
        <v>0</v>
      </c>
      <c r="G47" s="181"/>
      <c r="H47" s="186"/>
      <c r="I47" s="162"/>
      <c r="J47" s="163"/>
      <c r="K47" s="164"/>
      <c r="L47" s="164"/>
      <c r="M47" s="187"/>
      <c r="N47" s="458"/>
      <c r="O47" s="463"/>
      <c r="P47" s="190"/>
      <c r="Q47" s="165"/>
      <c r="R47" s="166"/>
      <c r="S47" s="191"/>
      <c r="T47" s="195"/>
      <c r="U47" s="167"/>
      <c r="V47" s="196"/>
      <c r="W47" s="199">
        <f t="shared" si="2"/>
        <v>0</v>
      </c>
      <c r="X47" s="344">
        <f>IF(G47&gt;0,HLOOKUP(C47,'Utility Allowances'!$O$33:$S$34,2),0)</f>
        <v>0</v>
      </c>
      <c r="Y47" s="345">
        <f t="shared" si="3"/>
        <v>0</v>
      </c>
      <c r="Z47" s="168">
        <f t="shared" si="4"/>
        <v>0</v>
      </c>
      <c r="AA47" s="346">
        <f t="shared" si="5"/>
        <v>0</v>
      </c>
      <c r="AB47" s="344">
        <f>IF(Y47&gt;0,VLOOKUP($Y47,'Reference Data 2'!$B$7:$C$71,2),0)</f>
        <v>0</v>
      </c>
      <c r="AC47" s="347">
        <f t="shared" si="6"/>
        <v>0</v>
      </c>
      <c r="AD47" s="348">
        <f t="shared" si="7"/>
        <v>0</v>
      </c>
      <c r="AE47" s="349">
        <f>IF(Y47&gt;0,VLOOKUP($Y47,'Reference Data 2'!$B$9:$D$71,3),0)</f>
        <v>0</v>
      </c>
      <c r="AF47" s="347">
        <f t="shared" si="8"/>
        <v>0</v>
      </c>
      <c r="AG47" s="346">
        <f t="shared" si="9"/>
        <v>0</v>
      </c>
      <c r="AH47" s="350">
        <f t="shared" si="10"/>
        <v>0</v>
      </c>
      <c r="AI47" s="351">
        <f t="shared" si="11"/>
        <v>0</v>
      </c>
      <c r="AJ47" s="352">
        <f t="shared" si="12"/>
        <v>0</v>
      </c>
      <c r="AK47" s="349">
        <f>IF(AA47&gt;0,VLOOKUP(C47,'Reference Data 1'!$N$13:$O$17,2),0)</f>
        <v>0</v>
      </c>
      <c r="AL47" s="346">
        <f t="shared" si="13"/>
        <v>0</v>
      </c>
      <c r="AM47" s="353">
        <f t="shared" si="14"/>
        <v>0</v>
      </c>
      <c r="AN47" s="354">
        <f t="shared" si="15"/>
        <v>0</v>
      </c>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row>
    <row r="48" spans="1:219" ht="13.9" customHeight="1">
      <c r="A48" s="392"/>
      <c r="B48" s="160"/>
      <c r="C48" s="161"/>
      <c r="D48" s="161"/>
      <c r="E48" s="255"/>
      <c r="F48" s="396">
        <v>0</v>
      </c>
      <c r="G48" s="181"/>
      <c r="H48" s="186"/>
      <c r="I48" s="162"/>
      <c r="J48" s="163"/>
      <c r="K48" s="164"/>
      <c r="L48" s="164"/>
      <c r="M48" s="187"/>
      <c r="N48" s="458"/>
      <c r="O48" s="463"/>
      <c r="P48" s="190"/>
      <c r="Q48" s="165"/>
      <c r="R48" s="166"/>
      <c r="S48" s="191"/>
      <c r="T48" s="195"/>
      <c r="U48" s="167"/>
      <c r="V48" s="196"/>
      <c r="W48" s="199">
        <f t="shared" si="2"/>
        <v>0</v>
      </c>
      <c r="X48" s="344">
        <f>IF(G48&gt;0,HLOOKUP(C48,'Utility Allowances'!$O$33:$S$34,2),0)</f>
        <v>0</v>
      </c>
      <c r="Y48" s="345">
        <f t="shared" si="3"/>
        <v>0</v>
      </c>
      <c r="Z48" s="168">
        <f t="shared" si="4"/>
        <v>0</v>
      </c>
      <c r="AA48" s="346">
        <f t="shared" si="5"/>
        <v>0</v>
      </c>
      <c r="AB48" s="344">
        <f>IF(Y48&gt;0,VLOOKUP($Y48,'Reference Data 2'!$B$7:$C$71,2),0)</f>
        <v>0</v>
      </c>
      <c r="AC48" s="347">
        <f t="shared" si="6"/>
        <v>0</v>
      </c>
      <c r="AD48" s="348">
        <f t="shared" si="7"/>
        <v>0</v>
      </c>
      <c r="AE48" s="349">
        <f>IF(Y48&gt;0,VLOOKUP($Y48,'Reference Data 2'!$B$9:$D$71,3),0)</f>
        <v>0</v>
      </c>
      <c r="AF48" s="347">
        <f t="shared" si="8"/>
        <v>0</v>
      </c>
      <c r="AG48" s="346">
        <f t="shared" si="9"/>
        <v>0</v>
      </c>
      <c r="AH48" s="350">
        <f t="shared" si="10"/>
        <v>0</v>
      </c>
      <c r="AI48" s="351">
        <f t="shared" si="11"/>
        <v>0</v>
      </c>
      <c r="AJ48" s="352">
        <f t="shared" si="12"/>
        <v>0</v>
      </c>
      <c r="AK48" s="349">
        <f>IF(AA48&gt;0,VLOOKUP(C48,'Reference Data 1'!$N$13:$O$17,2),0)</f>
        <v>0</v>
      </c>
      <c r="AL48" s="346">
        <f t="shared" si="13"/>
        <v>0</v>
      </c>
      <c r="AM48" s="353">
        <f t="shared" si="14"/>
        <v>0</v>
      </c>
      <c r="AN48" s="354">
        <f t="shared" si="15"/>
        <v>0</v>
      </c>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row>
    <row r="49" spans="1:219" ht="13.9" customHeight="1">
      <c r="A49" s="392"/>
      <c r="B49" s="160"/>
      <c r="C49" s="161"/>
      <c r="D49" s="161"/>
      <c r="E49" s="255"/>
      <c r="F49" s="396">
        <v>0</v>
      </c>
      <c r="G49" s="181"/>
      <c r="H49" s="186"/>
      <c r="I49" s="162"/>
      <c r="J49" s="163"/>
      <c r="K49" s="164"/>
      <c r="L49" s="164"/>
      <c r="M49" s="187"/>
      <c r="N49" s="458"/>
      <c r="O49" s="463"/>
      <c r="P49" s="190"/>
      <c r="Q49" s="165"/>
      <c r="R49" s="166"/>
      <c r="S49" s="191"/>
      <c r="T49" s="195"/>
      <c r="U49" s="167"/>
      <c r="V49" s="196"/>
      <c r="W49" s="199">
        <f t="shared" si="2"/>
        <v>0</v>
      </c>
      <c r="X49" s="344">
        <f>IF(G49&gt;0,HLOOKUP(C49,'Utility Allowances'!$O$33:$S$34,2),0)</f>
        <v>0</v>
      </c>
      <c r="Y49" s="345">
        <f t="shared" si="3"/>
        <v>0</v>
      </c>
      <c r="Z49" s="168">
        <f t="shared" si="4"/>
        <v>0</v>
      </c>
      <c r="AA49" s="346">
        <f t="shared" si="5"/>
        <v>0</v>
      </c>
      <c r="AB49" s="344">
        <f>IF(Y49&gt;0,VLOOKUP($Y49,'Reference Data 2'!$B$7:$C$71,2),0)</f>
        <v>0</v>
      </c>
      <c r="AC49" s="347">
        <f t="shared" si="6"/>
        <v>0</v>
      </c>
      <c r="AD49" s="348">
        <f t="shared" si="7"/>
        <v>0</v>
      </c>
      <c r="AE49" s="349">
        <f>IF(Y49&gt;0,VLOOKUP($Y49,'Reference Data 2'!$B$9:$D$71,3),0)</f>
        <v>0</v>
      </c>
      <c r="AF49" s="347">
        <f t="shared" si="8"/>
        <v>0</v>
      </c>
      <c r="AG49" s="346">
        <f t="shared" si="9"/>
        <v>0</v>
      </c>
      <c r="AH49" s="350">
        <f t="shared" si="10"/>
        <v>0</v>
      </c>
      <c r="AI49" s="351">
        <f t="shared" si="11"/>
        <v>0</v>
      </c>
      <c r="AJ49" s="352">
        <f t="shared" si="12"/>
        <v>0</v>
      </c>
      <c r="AK49" s="349">
        <f>IF(AA49&gt;0,VLOOKUP(C49,'Reference Data 1'!$N$13:$O$17,2),0)</f>
        <v>0</v>
      </c>
      <c r="AL49" s="346">
        <f t="shared" si="13"/>
        <v>0</v>
      </c>
      <c r="AM49" s="353">
        <f t="shared" si="14"/>
        <v>0</v>
      </c>
      <c r="AN49" s="354">
        <f t="shared" si="15"/>
        <v>0</v>
      </c>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row>
    <row r="50" spans="1:219" ht="13.9" customHeight="1">
      <c r="A50" s="392"/>
      <c r="B50" s="160"/>
      <c r="C50" s="161"/>
      <c r="D50" s="161"/>
      <c r="E50" s="255"/>
      <c r="F50" s="396">
        <v>0</v>
      </c>
      <c r="G50" s="181"/>
      <c r="H50" s="186"/>
      <c r="I50" s="162"/>
      <c r="J50" s="163"/>
      <c r="K50" s="164"/>
      <c r="L50" s="164"/>
      <c r="M50" s="187"/>
      <c r="N50" s="458"/>
      <c r="O50" s="463"/>
      <c r="P50" s="190"/>
      <c r="Q50" s="165"/>
      <c r="R50" s="166"/>
      <c r="S50" s="191"/>
      <c r="T50" s="195"/>
      <c r="U50" s="167"/>
      <c r="V50" s="196"/>
      <c r="W50" s="199">
        <f t="shared" si="2"/>
        <v>0</v>
      </c>
      <c r="X50" s="344">
        <f>IF(G50&gt;0,HLOOKUP(C50,'Utility Allowances'!$O$33:$S$34,2),0)</f>
        <v>0</v>
      </c>
      <c r="Y50" s="345">
        <f t="shared" si="3"/>
        <v>0</v>
      </c>
      <c r="Z50" s="168">
        <f t="shared" si="4"/>
        <v>0</v>
      </c>
      <c r="AA50" s="346">
        <f t="shared" si="5"/>
        <v>0</v>
      </c>
      <c r="AB50" s="344">
        <f>IF(Y50&gt;0,VLOOKUP($Y50,'Reference Data 2'!$B$7:$C$71,2),0)</f>
        <v>0</v>
      </c>
      <c r="AC50" s="347">
        <f t="shared" si="6"/>
        <v>0</v>
      </c>
      <c r="AD50" s="348">
        <f t="shared" si="7"/>
        <v>0</v>
      </c>
      <c r="AE50" s="349">
        <f>IF(Y50&gt;0,VLOOKUP($Y50,'Reference Data 2'!$B$9:$D$71,3),0)</f>
        <v>0</v>
      </c>
      <c r="AF50" s="347">
        <f t="shared" si="8"/>
        <v>0</v>
      </c>
      <c r="AG50" s="346">
        <f t="shared" si="9"/>
        <v>0</v>
      </c>
      <c r="AH50" s="350">
        <f t="shared" si="10"/>
        <v>0</v>
      </c>
      <c r="AI50" s="351">
        <f t="shared" si="11"/>
        <v>0</v>
      </c>
      <c r="AJ50" s="352">
        <f t="shared" si="12"/>
        <v>0</v>
      </c>
      <c r="AK50" s="349">
        <f>IF(AA50&gt;0,VLOOKUP(C50,'Reference Data 1'!$N$13:$O$17,2),0)</f>
        <v>0</v>
      </c>
      <c r="AL50" s="346">
        <f t="shared" si="13"/>
        <v>0</v>
      </c>
      <c r="AM50" s="353">
        <f t="shared" si="14"/>
        <v>0</v>
      </c>
      <c r="AN50" s="354">
        <f t="shared" si="15"/>
        <v>0</v>
      </c>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row>
    <row r="51" spans="1:219" ht="13.9" customHeight="1">
      <c r="A51" s="392"/>
      <c r="B51" s="160"/>
      <c r="C51" s="161"/>
      <c r="D51" s="161"/>
      <c r="E51" s="255"/>
      <c r="F51" s="396">
        <v>0</v>
      </c>
      <c r="G51" s="181"/>
      <c r="H51" s="186"/>
      <c r="I51" s="162"/>
      <c r="J51" s="163"/>
      <c r="K51" s="164"/>
      <c r="L51" s="164"/>
      <c r="M51" s="187"/>
      <c r="N51" s="458"/>
      <c r="O51" s="463"/>
      <c r="P51" s="190"/>
      <c r="Q51" s="165"/>
      <c r="R51" s="166"/>
      <c r="S51" s="191"/>
      <c r="T51" s="195"/>
      <c r="U51" s="167"/>
      <c r="V51" s="196"/>
      <c r="W51" s="199">
        <f t="shared" si="2"/>
        <v>0</v>
      </c>
      <c r="X51" s="344">
        <f>IF(G51&gt;0,HLOOKUP(C51,'Utility Allowances'!$O$33:$S$34,2),0)</f>
        <v>0</v>
      </c>
      <c r="Y51" s="345">
        <f t="shared" si="3"/>
        <v>0</v>
      </c>
      <c r="Z51" s="168">
        <f t="shared" si="4"/>
        <v>0</v>
      </c>
      <c r="AA51" s="346">
        <f t="shared" si="5"/>
        <v>0</v>
      </c>
      <c r="AB51" s="344">
        <f>IF(Y51&gt;0,VLOOKUP($Y51,'Reference Data 2'!$B$7:$C$71,2),0)</f>
        <v>0</v>
      </c>
      <c r="AC51" s="347">
        <f t="shared" si="6"/>
        <v>0</v>
      </c>
      <c r="AD51" s="348">
        <f t="shared" si="7"/>
        <v>0</v>
      </c>
      <c r="AE51" s="349">
        <f>IF(Y51&gt;0,VLOOKUP($Y51,'Reference Data 2'!$B$9:$D$71,3),0)</f>
        <v>0</v>
      </c>
      <c r="AF51" s="347">
        <f t="shared" si="8"/>
        <v>0</v>
      </c>
      <c r="AG51" s="346">
        <f t="shared" si="9"/>
        <v>0</v>
      </c>
      <c r="AH51" s="350">
        <f t="shared" si="10"/>
        <v>0</v>
      </c>
      <c r="AI51" s="351">
        <f t="shared" si="11"/>
        <v>0</v>
      </c>
      <c r="AJ51" s="352">
        <f t="shared" si="12"/>
        <v>0</v>
      </c>
      <c r="AK51" s="349">
        <f>IF(AA51&gt;0,VLOOKUP(C51,'Reference Data 1'!$N$13:$O$17,2),0)</f>
        <v>0</v>
      </c>
      <c r="AL51" s="346">
        <f t="shared" si="13"/>
        <v>0</v>
      </c>
      <c r="AM51" s="353">
        <f t="shared" si="14"/>
        <v>0</v>
      </c>
      <c r="AN51" s="354">
        <f t="shared" si="15"/>
        <v>0</v>
      </c>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row>
    <row r="52" spans="1:219" ht="13.9" customHeight="1">
      <c r="A52" s="392"/>
      <c r="B52" s="160"/>
      <c r="C52" s="161"/>
      <c r="D52" s="161"/>
      <c r="E52" s="255"/>
      <c r="F52" s="396">
        <v>0</v>
      </c>
      <c r="G52" s="181"/>
      <c r="H52" s="186"/>
      <c r="I52" s="162"/>
      <c r="J52" s="163"/>
      <c r="K52" s="164"/>
      <c r="L52" s="164"/>
      <c r="M52" s="187"/>
      <c r="N52" s="458"/>
      <c r="O52" s="463"/>
      <c r="P52" s="190"/>
      <c r="Q52" s="165"/>
      <c r="R52" s="166"/>
      <c r="S52" s="191"/>
      <c r="T52" s="195"/>
      <c r="U52" s="167"/>
      <c r="V52" s="196"/>
      <c r="W52" s="199">
        <f t="shared" si="2"/>
        <v>0</v>
      </c>
      <c r="X52" s="344">
        <f>IF(G52&gt;0,HLOOKUP(C52,'Utility Allowances'!$O$33:$S$34,2),0)</f>
        <v>0</v>
      </c>
      <c r="Y52" s="345">
        <f t="shared" si="3"/>
        <v>0</v>
      </c>
      <c r="Z52" s="168">
        <f t="shared" si="4"/>
        <v>0</v>
      </c>
      <c r="AA52" s="346">
        <f t="shared" si="5"/>
        <v>0</v>
      </c>
      <c r="AB52" s="344">
        <f>IF(Y52&gt;0,VLOOKUP($Y52,'Reference Data 2'!$B$7:$C$71,2),0)</f>
        <v>0</v>
      </c>
      <c r="AC52" s="347">
        <f t="shared" si="6"/>
        <v>0</v>
      </c>
      <c r="AD52" s="348">
        <f t="shared" si="7"/>
        <v>0</v>
      </c>
      <c r="AE52" s="349">
        <f>IF(Y52&gt;0,VLOOKUP($Y52,'Reference Data 2'!$B$9:$D$71,3),0)</f>
        <v>0</v>
      </c>
      <c r="AF52" s="347">
        <f t="shared" si="8"/>
        <v>0</v>
      </c>
      <c r="AG52" s="346">
        <f t="shared" si="9"/>
        <v>0</v>
      </c>
      <c r="AH52" s="350">
        <f t="shared" si="10"/>
        <v>0</v>
      </c>
      <c r="AI52" s="351">
        <f t="shared" si="11"/>
        <v>0</v>
      </c>
      <c r="AJ52" s="352">
        <f t="shared" si="12"/>
        <v>0</v>
      </c>
      <c r="AK52" s="349">
        <f>IF(AA52&gt;0,VLOOKUP(C52,'Reference Data 1'!$N$13:$O$17,2),0)</f>
        <v>0</v>
      </c>
      <c r="AL52" s="346">
        <f t="shared" si="13"/>
        <v>0</v>
      </c>
      <c r="AM52" s="353">
        <f t="shared" si="14"/>
        <v>0</v>
      </c>
      <c r="AN52" s="354">
        <f t="shared" si="15"/>
        <v>0</v>
      </c>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row>
    <row r="53" spans="1:219" ht="13.9" customHeight="1">
      <c r="A53" s="392"/>
      <c r="B53" s="160"/>
      <c r="C53" s="161"/>
      <c r="D53" s="161"/>
      <c r="E53" s="255"/>
      <c r="F53" s="396">
        <v>0</v>
      </c>
      <c r="G53" s="181"/>
      <c r="H53" s="186"/>
      <c r="I53" s="162"/>
      <c r="J53" s="163"/>
      <c r="K53" s="164"/>
      <c r="L53" s="164"/>
      <c r="M53" s="187"/>
      <c r="N53" s="458"/>
      <c r="O53" s="463"/>
      <c r="P53" s="190"/>
      <c r="Q53" s="165"/>
      <c r="R53" s="166"/>
      <c r="S53" s="191"/>
      <c r="T53" s="195"/>
      <c r="U53" s="167"/>
      <c r="V53" s="196"/>
      <c r="W53" s="199">
        <f t="shared" si="2"/>
        <v>0</v>
      </c>
      <c r="X53" s="344">
        <f>IF(G53&gt;0,HLOOKUP(C53,'Utility Allowances'!$O$33:$S$34,2),0)</f>
        <v>0</v>
      </c>
      <c r="Y53" s="345">
        <f t="shared" si="3"/>
        <v>0</v>
      </c>
      <c r="Z53" s="168">
        <f t="shared" si="4"/>
        <v>0</v>
      </c>
      <c r="AA53" s="346">
        <f t="shared" si="5"/>
        <v>0</v>
      </c>
      <c r="AB53" s="344">
        <f>IF(Y53&gt;0,VLOOKUP($Y53,'Reference Data 2'!$B$7:$C$71,2),0)</f>
        <v>0</v>
      </c>
      <c r="AC53" s="347">
        <f t="shared" si="6"/>
        <v>0</v>
      </c>
      <c r="AD53" s="348">
        <f t="shared" si="7"/>
        <v>0</v>
      </c>
      <c r="AE53" s="349">
        <f>IF(Y53&gt;0,VLOOKUP($Y53,'Reference Data 2'!$B$9:$D$71,3),0)</f>
        <v>0</v>
      </c>
      <c r="AF53" s="347">
        <f t="shared" si="8"/>
        <v>0</v>
      </c>
      <c r="AG53" s="346">
        <f t="shared" si="9"/>
        <v>0</v>
      </c>
      <c r="AH53" s="350">
        <f t="shared" si="10"/>
        <v>0</v>
      </c>
      <c r="AI53" s="351">
        <f t="shared" si="11"/>
        <v>0</v>
      </c>
      <c r="AJ53" s="352">
        <f t="shared" si="12"/>
        <v>0</v>
      </c>
      <c r="AK53" s="349">
        <f>IF(AA53&gt;0,VLOOKUP(C53,'Reference Data 1'!$N$13:$O$17,2),0)</f>
        <v>0</v>
      </c>
      <c r="AL53" s="346">
        <f t="shared" si="13"/>
        <v>0</v>
      </c>
      <c r="AM53" s="353">
        <f t="shared" si="14"/>
        <v>0</v>
      </c>
      <c r="AN53" s="354">
        <f t="shared" si="15"/>
        <v>0</v>
      </c>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row>
    <row r="54" spans="1:219" ht="13.9" customHeight="1">
      <c r="A54" s="392"/>
      <c r="B54" s="160"/>
      <c r="C54" s="161"/>
      <c r="D54" s="161"/>
      <c r="E54" s="255"/>
      <c r="F54" s="396">
        <v>0</v>
      </c>
      <c r="G54" s="181"/>
      <c r="H54" s="186"/>
      <c r="I54" s="162"/>
      <c r="J54" s="163"/>
      <c r="K54" s="164"/>
      <c r="L54" s="164"/>
      <c r="M54" s="187"/>
      <c r="N54" s="458"/>
      <c r="O54" s="463"/>
      <c r="P54" s="190"/>
      <c r="Q54" s="165"/>
      <c r="R54" s="166"/>
      <c r="S54" s="191"/>
      <c r="T54" s="195"/>
      <c r="U54" s="167"/>
      <c r="V54" s="196"/>
      <c r="W54" s="199">
        <f t="shared" si="2"/>
        <v>0</v>
      </c>
      <c r="X54" s="344">
        <f>IF(G54&gt;0,HLOOKUP(C54,'Utility Allowances'!$O$33:$S$34,2),0)</f>
        <v>0</v>
      </c>
      <c r="Y54" s="345">
        <f t="shared" si="3"/>
        <v>0</v>
      </c>
      <c r="Z54" s="168">
        <f t="shared" si="4"/>
        <v>0</v>
      </c>
      <c r="AA54" s="346">
        <f t="shared" si="5"/>
        <v>0</v>
      </c>
      <c r="AB54" s="344">
        <f>IF(Y54&gt;0,VLOOKUP($Y54,'Reference Data 2'!$B$7:$C$71,2),0)</f>
        <v>0</v>
      </c>
      <c r="AC54" s="347">
        <f t="shared" si="6"/>
        <v>0</v>
      </c>
      <c r="AD54" s="348">
        <f t="shared" si="7"/>
        <v>0</v>
      </c>
      <c r="AE54" s="349">
        <f>IF(Y54&gt;0,VLOOKUP($Y54,'Reference Data 2'!$B$9:$D$71,3),0)</f>
        <v>0</v>
      </c>
      <c r="AF54" s="347">
        <f t="shared" si="8"/>
        <v>0</v>
      </c>
      <c r="AG54" s="346">
        <f t="shared" si="9"/>
        <v>0</v>
      </c>
      <c r="AH54" s="350">
        <f t="shared" si="10"/>
        <v>0</v>
      </c>
      <c r="AI54" s="351">
        <f t="shared" si="11"/>
        <v>0</v>
      </c>
      <c r="AJ54" s="352">
        <f t="shared" si="12"/>
        <v>0</v>
      </c>
      <c r="AK54" s="349">
        <f>IF(AA54&gt;0,VLOOKUP(C54,'Reference Data 1'!$N$13:$O$17,2),0)</f>
        <v>0</v>
      </c>
      <c r="AL54" s="346">
        <f t="shared" si="13"/>
        <v>0</v>
      </c>
      <c r="AM54" s="353">
        <f t="shared" si="14"/>
        <v>0</v>
      </c>
      <c r="AN54" s="354">
        <f t="shared" si="15"/>
        <v>0</v>
      </c>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row>
    <row r="55" spans="1:219" ht="13.9" customHeight="1">
      <c r="A55" s="392"/>
      <c r="B55" s="160"/>
      <c r="C55" s="161"/>
      <c r="D55" s="161"/>
      <c r="E55" s="255"/>
      <c r="F55" s="396">
        <v>0</v>
      </c>
      <c r="G55" s="181"/>
      <c r="H55" s="186"/>
      <c r="I55" s="162"/>
      <c r="J55" s="163"/>
      <c r="K55" s="164"/>
      <c r="L55" s="164"/>
      <c r="M55" s="187"/>
      <c r="N55" s="458"/>
      <c r="O55" s="463"/>
      <c r="P55" s="190"/>
      <c r="Q55" s="165"/>
      <c r="R55" s="166"/>
      <c r="S55" s="191"/>
      <c r="T55" s="195"/>
      <c r="U55" s="167"/>
      <c r="V55" s="196"/>
      <c r="W55" s="199">
        <f t="shared" si="2"/>
        <v>0</v>
      </c>
      <c r="X55" s="344">
        <f>IF(G55&gt;0,HLOOKUP(C55,'Utility Allowances'!$O$33:$S$34,2),0)</f>
        <v>0</v>
      </c>
      <c r="Y55" s="345">
        <f t="shared" si="3"/>
        <v>0</v>
      </c>
      <c r="Z55" s="168">
        <f t="shared" si="4"/>
        <v>0</v>
      </c>
      <c r="AA55" s="346">
        <f t="shared" si="5"/>
        <v>0</v>
      </c>
      <c r="AB55" s="344">
        <f>IF(Y55&gt;0,VLOOKUP($Y55,'Reference Data 2'!$B$7:$C$71,2),0)</f>
        <v>0</v>
      </c>
      <c r="AC55" s="347">
        <f t="shared" si="6"/>
        <v>0</v>
      </c>
      <c r="AD55" s="348">
        <f t="shared" si="7"/>
        <v>0</v>
      </c>
      <c r="AE55" s="349">
        <f>IF(Y55&gt;0,VLOOKUP($Y55,'Reference Data 2'!$B$9:$D$71,3),0)</f>
        <v>0</v>
      </c>
      <c r="AF55" s="347">
        <f t="shared" si="8"/>
        <v>0</v>
      </c>
      <c r="AG55" s="346">
        <f t="shared" si="9"/>
        <v>0</v>
      </c>
      <c r="AH55" s="350">
        <f t="shared" si="10"/>
        <v>0</v>
      </c>
      <c r="AI55" s="351">
        <f t="shared" si="11"/>
        <v>0</v>
      </c>
      <c r="AJ55" s="352">
        <f t="shared" si="12"/>
        <v>0</v>
      </c>
      <c r="AK55" s="349">
        <f>IF(AA55&gt;0,VLOOKUP(C55,'Reference Data 1'!$N$13:$O$17,2),0)</f>
        <v>0</v>
      </c>
      <c r="AL55" s="346">
        <f t="shared" si="13"/>
        <v>0</v>
      </c>
      <c r="AM55" s="353">
        <f t="shared" si="14"/>
        <v>0</v>
      </c>
      <c r="AN55" s="354">
        <f t="shared" si="15"/>
        <v>0</v>
      </c>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row>
    <row r="56" spans="1:219" ht="13.9" customHeight="1">
      <c r="A56" s="392"/>
      <c r="B56" s="160"/>
      <c r="C56" s="161"/>
      <c r="D56" s="161"/>
      <c r="E56" s="255"/>
      <c r="F56" s="396">
        <v>0</v>
      </c>
      <c r="G56" s="181"/>
      <c r="H56" s="186"/>
      <c r="I56" s="162"/>
      <c r="J56" s="163"/>
      <c r="K56" s="164"/>
      <c r="L56" s="164"/>
      <c r="M56" s="187"/>
      <c r="N56" s="458"/>
      <c r="O56" s="463"/>
      <c r="P56" s="190"/>
      <c r="Q56" s="165"/>
      <c r="R56" s="166"/>
      <c r="S56" s="191"/>
      <c r="T56" s="195"/>
      <c r="U56" s="167"/>
      <c r="V56" s="196"/>
      <c r="W56" s="199">
        <f t="shared" si="2"/>
        <v>0</v>
      </c>
      <c r="X56" s="344">
        <f>IF(G56&gt;0,HLOOKUP(C56,'Utility Allowances'!$O$33:$S$34,2),0)</f>
        <v>0</v>
      </c>
      <c r="Y56" s="345">
        <f t="shared" si="3"/>
        <v>0</v>
      </c>
      <c r="Z56" s="168">
        <f t="shared" si="4"/>
        <v>0</v>
      </c>
      <c r="AA56" s="346">
        <f t="shared" si="5"/>
        <v>0</v>
      </c>
      <c r="AB56" s="344">
        <f>IF(Y56&gt;0,VLOOKUP($Y56,'Reference Data 2'!$B$7:$C$71,2),0)</f>
        <v>0</v>
      </c>
      <c r="AC56" s="347">
        <f t="shared" si="6"/>
        <v>0</v>
      </c>
      <c r="AD56" s="348">
        <f t="shared" si="7"/>
        <v>0</v>
      </c>
      <c r="AE56" s="349">
        <f>IF(Y56&gt;0,VLOOKUP($Y56,'Reference Data 2'!$B$9:$D$71,3),0)</f>
        <v>0</v>
      </c>
      <c r="AF56" s="347">
        <f t="shared" si="8"/>
        <v>0</v>
      </c>
      <c r="AG56" s="346">
        <f t="shared" si="9"/>
        <v>0</v>
      </c>
      <c r="AH56" s="350">
        <f t="shared" si="10"/>
        <v>0</v>
      </c>
      <c r="AI56" s="351">
        <f t="shared" si="11"/>
        <v>0</v>
      </c>
      <c r="AJ56" s="352">
        <f t="shared" si="12"/>
        <v>0</v>
      </c>
      <c r="AK56" s="349">
        <f>IF(AA56&gt;0,VLOOKUP(C56,'Reference Data 1'!$N$13:$O$17,2),0)</f>
        <v>0</v>
      </c>
      <c r="AL56" s="346">
        <f t="shared" si="13"/>
        <v>0</v>
      </c>
      <c r="AM56" s="353">
        <f t="shared" si="14"/>
        <v>0</v>
      </c>
      <c r="AN56" s="354">
        <f t="shared" si="15"/>
        <v>0</v>
      </c>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row>
    <row r="57" spans="1:219" ht="13.9" customHeight="1">
      <c r="A57" s="392"/>
      <c r="B57" s="160"/>
      <c r="C57" s="161"/>
      <c r="D57" s="161"/>
      <c r="E57" s="255"/>
      <c r="F57" s="396">
        <v>0</v>
      </c>
      <c r="G57" s="181"/>
      <c r="H57" s="186"/>
      <c r="I57" s="162"/>
      <c r="J57" s="163"/>
      <c r="K57" s="164"/>
      <c r="L57" s="164"/>
      <c r="M57" s="187"/>
      <c r="N57" s="458"/>
      <c r="O57" s="463"/>
      <c r="P57" s="190"/>
      <c r="Q57" s="165"/>
      <c r="R57" s="166"/>
      <c r="S57" s="191"/>
      <c r="T57" s="195"/>
      <c r="U57" s="167"/>
      <c r="V57" s="196"/>
      <c r="W57" s="199">
        <f t="shared" si="2"/>
        <v>0</v>
      </c>
      <c r="X57" s="344">
        <f>IF(G57&gt;0,HLOOKUP(C57,'Utility Allowances'!$O$33:$S$34,2),0)</f>
        <v>0</v>
      </c>
      <c r="Y57" s="345">
        <f t="shared" si="3"/>
        <v>0</v>
      </c>
      <c r="Z57" s="168">
        <f t="shared" si="4"/>
        <v>0</v>
      </c>
      <c r="AA57" s="346">
        <f t="shared" si="5"/>
        <v>0</v>
      </c>
      <c r="AB57" s="344">
        <f>IF(Y57&gt;0,VLOOKUP($Y57,'Reference Data 2'!$B$7:$C$71,2),0)</f>
        <v>0</v>
      </c>
      <c r="AC57" s="347">
        <f t="shared" si="6"/>
        <v>0</v>
      </c>
      <c r="AD57" s="348">
        <f t="shared" si="7"/>
        <v>0</v>
      </c>
      <c r="AE57" s="349">
        <f>IF(Y57&gt;0,VLOOKUP($Y57,'Reference Data 2'!$B$9:$D$71,3),0)</f>
        <v>0</v>
      </c>
      <c r="AF57" s="347">
        <f t="shared" si="8"/>
        <v>0</v>
      </c>
      <c r="AG57" s="346">
        <f t="shared" si="9"/>
        <v>0</v>
      </c>
      <c r="AH57" s="350">
        <f t="shared" si="10"/>
        <v>0</v>
      </c>
      <c r="AI57" s="351">
        <f t="shared" si="11"/>
        <v>0</v>
      </c>
      <c r="AJ57" s="352">
        <f t="shared" si="12"/>
        <v>0</v>
      </c>
      <c r="AK57" s="349">
        <f>IF(AA57&gt;0,VLOOKUP(C57,'Reference Data 1'!$N$13:$O$17,2),0)</f>
        <v>0</v>
      </c>
      <c r="AL57" s="346">
        <f t="shared" si="13"/>
        <v>0</v>
      </c>
      <c r="AM57" s="353">
        <f t="shared" si="14"/>
        <v>0</v>
      </c>
      <c r="AN57" s="354">
        <f t="shared" si="15"/>
        <v>0</v>
      </c>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row>
    <row r="58" spans="1:219" ht="13.9" customHeight="1">
      <c r="A58" s="392"/>
      <c r="B58" s="160"/>
      <c r="C58" s="161"/>
      <c r="D58" s="161"/>
      <c r="E58" s="255"/>
      <c r="F58" s="396">
        <v>0</v>
      </c>
      <c r="G58" s="181"/>
      <c r="H58" s="186"/>
      <c r="I58" s="162"/>
      <c r="J58" s="163"/>
      <c r="K58" s="164"/>
      <c r="L58" s="164"/>
      <c r="M58" s="187"/>
      <c r="N58" s="458"/>
      <c r="O58" s="463"/>
      <c r="P58" s="190"/>
      <c r="Q58" s="165"/>
      <c r="R58" s="166"/>
      <c r="S58" s="191"/>
      <c r="T58" s="195"/>
      <c r="U58" s="167"/>
      <c r="V58" s="196"/>
      <c r="W58" s="199">
        <f t="shared" si="2"/>
        <v>0</v>
      </c>
      <c r="X58" s="344">
        <f>IF(G58&gt;0,HLOOKUP(C58,'Utility Allowances'!$O$33:$S$34,2),0)</f>
        <v>0</v>
      </c>
      <c r="Y58" s="345">
        <f t="shared" si="3"/>
        <v>0</v>
      </c>
      <c r="Z58" s="168">
        <f t="shared" si="4"/>
        <v>0</v>
      </c>
      <c r="AA58" s="346">
        <f t="shared" si="5"/>
        <v>0</v>
      </c>
      <c r="AB58" s="344">
        <f>IF(Y58&gt;0,VLOOKUP($Y58,'Reference Data 2'!$B$7:$C$71,2),0)</f>
        <v>0</v>
      </c>
      <c r="AC58" s="347">
        <f t="shared" si="6"/>
        <v>0</v>
      </c>
      <c r="AD58" s="348">
        <f t="shared" si="7"/>
        <v>0</v>
      </c>
      <c r="AE58" s="349">
        <f>IF(Y58&gt;0,VLOOKUP($Y58,'Reference Data 2'!$B$9:$D$71,3),0)</f>
        <v>0</v>
      </c>
      <c r="AF58" s="347">
        <f t="shared" si="8"/>
        <v>0</v>
      </c>
      <c r="AG58" s="346">
        <f t="shared" si="9"/>
        <v>0</v>
      </c>
      <c r="AH58" s="350">
        <f t="shared" si="10"/>
        <v>0</v>
      </c>
      <c r="AI58" s="351">
        <f t="shared" si="11"/>
        <v>0</v>
      </c>
      <c r="AJ58" s="352">
        <f t="shared" si="12"/>
        <v>0</v>
      </c>
      <c r="AK58" s="349">
        <f>IF(AA58&gt;0,VLOOKUP(C58,'Reference Data 1'!$N$13:$O$17,2),0)</f>
        <v>0</v>
      </c>
      <c r="AL58" s="346">
        <f t="shared" si="13"/>
        <v>0</v>
      </c>
      <c r="AM58" s="353">
        <f t="shared" si="14"/>
        <v>0</v>
      </c>
      <c r="AN58" s="354">
        <f t="shared" si="15"/>
        <v>0</v>
      </c>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row>
    <row r="59" spans="1:219" ht="13.9" customHeight="1">
      <c r="A59" s="392"/>
      <c r="B59" s="160"/>
      <c r="C59" s="161"/>
      <c r="D59" s="161"/>
      <c r="E59" s="255"/>
      <c r="F59" s="396">
        <v>0</v>
      </c>
      <c r="G59" s="181"/>
      <c r="H59" s="186"/>
      <c r="I59" s="162"/>
      <c r="J59" s="163"/>
      <c r="K59" s="164"/>
      <c r="L59" s="164"/>
      <c r="M59" s="187"/>
      <c r="N59" s="458"/>
      <c r="O59" s="463"/>
      <c r="P59" s="190"/>
      <c r="Q59" s="165"/>
      <c r="R59" s="166"/>
      <c r="S59" s="191"/>
      <c r="T59" s="195"/>
      <c r="U59" s="167"/>
      <c r="V59" s="196"/>
      <c r="W59" s="199">
        <f t="shared" si="2"/>
        <v>0</v>
      </c>
      <c r="X59" s="344">
        <f>IF(G59&gt;0,HLOOKUP(C59,'Utility Allowances'!$O$33:$S$34,2),0)</f>
        <v>0</v>
      </c>
      <c r="Y59" s="345">
        <f t="shared" si="3"/>
        <v>0</v>
      </c>
      <c r="Z59" s="168">
        <f t="shared" si="4"/>
        <v>0</v>
      </c>
      <c r="AA59" s="346">
        <f t="shared" si="5"/>
        <v>0</v>
      </c>
      <c r="AB59" s="344">
        <f>IF(Y59&gt;0,VLOOKUP($Y59,'Reference Data 2'!$B$7:$C$71,2),0)</f>
        <v>0</v>
      </c>
      <c r="AC59" s="347">
        <f t="shared" si="6"/>
        <v>0</v>
      </c>
      <c r="AD59" s="348">
        <f t="shared" si="7"/>
        <v>0</v>
      </c>
      <c r="AE59" s="349">
        <f>IF(Y59&gt;0,VLOOKUP($Y59,'Reference Data 2'!$B$9:$D$71,3),0)</f>
        <v>0</v>
      </c>
      <c r="AF59" s="347">
        <f t="shared" si="8"/>
        <v>0</v>
      </c>
      <c r="AG59" s="346">
        <f t="shared" si="9"/>
        <v>0</v>
      </c>
      <c r="AH59" s="350">
        <f t="shared" si="10"/>
        <v>0</v>
      </c>
      <c r="AI59" s="351">
        <f t="shared" si="11"/>
        <v>0</v>
      </c>
      <c r="AJ59" s="352">
        <f t="shared" si="12"/>
        <v>0</v>
      </c>
      <c r="AK59" s="349">
        <f>IF(AA59&gt;0,VLOOKUP(C59,'Reference Data 1'!$N$13:$O$17,2),0)</f>
        <v>0</v>
      </c>
      <c r="AL59" s="346">
        <f t="shared" si="13"/>
        <v>0</v>
      </c>
      <c r="AM59" s="353">
        <f t="shared" si="14"/>
        <v>0</v>
      </c>
      <c r="AN59" s="354">
        <f t="shared" si="15"/>
        <v>0</v>
      </c>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row>
    <row r="60" spans="1:219" ht="13.9" customHeight="1">
      <c r="A60" s="392"/>
      <c r="B60" s="160"/>
      <c r="C60" s="161"/>
      <c r="D60" s="161"/>
      <c r="E60" s="255"/>
      <c r="F60" s="396">
        <v>0</v>
      </c>
      <c r="G60" s="181"/>
      <c r="H60" s="186"/>
      <c r="I60" s="162"/>
      <c r="J60" s="163"/>
      <c r="K60" s="164"/>
      <c r="L60" s="164"/>
      <c r="M60" s="187"/>
      <c r="N60" s="458"/>
      <c r="O60" s="463"/>
      <c r="P60" s="190"/>
      <c r="Q60" s="165"/>
      <c r="R60" s="166"/>
      <c r="S60" s="191"/>
      <c r="T60" s="195"/>
      <c r="U60" s="167"/>
      <c r="V60" s="196"/>
      <c r="W60" s="199">
        <f t="shared" si="2"/>
        <v>0</v>
      </c>
      <c r="X60" s="344">
        <f>IF(G60&gt;0,HLOOKUP(C60,'Utility Allowances'!$O$33:$S$34,2),0)</f>
        <v>0</v>
      </c>
      <c r="Y60" s="345">
        <f t="shared" si="3"/>
        <v>0</v>
      </c>
      <c r="Z60" s="168">
        <f t="shared" si="4"/>
        <v>0</v>
      </c>
      <c r="AA60" s="346">
        <f t="shared" si="5"/>
        <v>0</v>
      </c>
      <c r="AB60" s="344">
        <f>IF(Y60&gt;0,VLOOKUP($Y60,'Reference Data 2'!$B$7:$C$71,2),0)</f>
        <v>0</v>
      </c>
      <c r="AC60" s="347">
        <f t="shared" si="6"/>
        <v>0</v>
      </c>
      <c r="AD60" s="348">
        <f t="shared" si="7"/>
        <v>0</v>
      </c>
      <c r="AE60" s="349">
        <f>IF(Y60&gt;0,VLOOKUP($Y60,'Reference Data 2'!$B$9:$D$71,3),0)</f>
        <v>0</v>
      </c>
      <c r="AF60" s="347">
        <f t="shared" si="8"/>
        <v>0</v>
      </c>
      <c r="AG60" s="346">
        <f t="shared" si="9"/>
        <v>0</v>
      </c>
      <c r="AH60" s="350">
        <f t="shared" si="10"/>
        <v>0</v>
      </c>
      <c r="AI60" s="351">
        <f t="shared" si="11"/>
        <v>0</v>
      </c>
      <c r="AJ60" s="352">
        <f t="shared" si="12"/>
        <v>0</v>
      </c>
      <c r="AK60" s="349">
        <f>IF(AA60&gt;0,VLOOKUP(C60,'Reference Data 1'!$N$13:$O$17,2),0)</f>
        <v>0</v>
      </c>
      <c r="AL60" s="346">
        <f t="shared" si="13"/>
        <v>0</v>
      </c>
      <c r="AM60" s="353">
        <f t="shared" si="14"/>
        <v>0</v>
      </c>
      <c r="AN60" s="354">
        <f t="shared" si="15"/>
        <v>0</v>
      </c>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row>
    <row r="61" spans="1:219" ht="13.9" customHeight="1">
      <c r="A61" s="392"/>
      <c r="B61" s="160"/>
      <c r="C61" s="161"/>
      <c r="D61" s="161"/>
      <c r="E61" s="255"/>
      <c r="F61" s="396">
        <v>0</v>
      </c>
      <c r="G61" s="181"/>
      <c r="H61" s="186"/>
      <c r="I61" s="162"/>
      <c r="J61" s="163"/>
      <c r="K61" s="164"/>
      <c r="L61" s="164"/>
      <c r="M61" s="187"/>
      <c r="N61" s="458"/>
      <c r="O61" s="463"/>
      <c r="P61" s="190"/>
      <c r="Q61" s="165"/>
      <c r="R61" s="166"/>
      <c r="S61" s="191"/>
      <c r="T61" s="195"/>
      <c r="U61" s="167"/>
      <c r="V61" s="196"/>
      <c r="W61" s="199">
        <f t="shared" si="2"/>
        <v>0</v>
      </c>
      <c r="X61" s="344">
        <f>IF(G61&gt;0,HLOOKUP(C61,'Utility Allowances'!$O$33:$S$34,2),0)</f>
        <v>0</v>
      </c>
      <c r="Y61" s="345">
        <f t="shared" si="3"/>
        <v>0</v>
      </c>
      <c r="Z61" s="168">
        <f t="shared" si="4"/>
        <v>0</v>
      </c>
      <c r="AA61" s="346">
        <f t="shared" si="5"/>
        <v>0</v>
      </c>
      <c r="AB61" s="344">
        <f>IF(Y61&gt;0,VLOOKUP($Y61,'Reference Data 2'!$B$7:$C$71,2),0)</f>
        <v>0</v>
      </c>
      <c r="AC61" s="347">
        <f t="shared" si="6"/>
        <v>0</v>
      </c>
      <c r="AD61" s="348">
        <f t="shared" si="7"/>
        <v>0</v>
      </c>
      <c r="AE61" s="349">
        <f>IF(Y61&gt;0,VLOOKUP($Y61,'Reference Data 2'!$B$9:$D$71,3),0)</f>
        <v>0</v>
      </c>
      <c r="AF61" s="347">
        <f t="shared" si="8"/>
        <v>0</v>
      </c>
      <c r="AG61" s="346">
        <f t="shared" si="9"/>
        <v>0</v>
      </c>
      <c r="AH61" s="350">
        <f t="shared" si="10"/>
        <v>0</v>
      </c>
      <c r="AI61" s="351">
        <f t="shared" si="11"/>
        <v>0</v>
      </c>
      <c r="AJ61" s="352">
        <f t="shared" si="12"/>
        <v>0</v>
      </c>
      <c r="AK61" s="349">
        <f>IF(AA61&gt;0,VLOOKUP(C61,'Reference Data 1'!$N$13:$O$17,2),0)</f>
        <v>0</v>
      </c>
      <c r="AL61" s="346">
        <f t="shared" si="13"/>
        <v>0</v>
      </c>
      <c r="AM61" s="353">
        <f t="shared" si="14"/>
        <v>0</v>
      </c>
      <c r="AN61" s="354">
        <f t="shared" si="15"/>
        <v>0</v>
      </c>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row>
    <row r="62" spans="1:219" ht="13.9" customHeight="1">
      <c r="A62" s="392"/>
      <c r="B62" s="160"/>
      <c r="C62" s="161"/>
      <c r="D62" s="161"/>
      <c r="E62" s="255"/>
      <c r="F62" s="396">
        <v>0</v>
      </c>
      <c r="G62" s="181"/>
      <c r="H62" s="186"/>
      <c r="I62" s="162"/>
      <c r="J62" s="163"/>
      <c r="K62" s="164"/>
      <c r="L62" s="164"/>
      <c r="M62" s="187"/>
      <c r="N62" s="458"/>
      <c r="O62" s="463"/>
      <c r="P62" s="190"/>
      <c r="Q62" s="165"/>
      <c r="R62" s="166"/>
      <c r="S62" s="191"/>
      <c r="T62" s="195"/>
      <c r="U62" s="167"/>
      <c r="V62" s="196"/>
      <c r="W62" s="199">
        <f t="shared" si="2"/>
        <v>0</v>
      </c>
      <c r="X62" s="344">
        <f>IF(G62&gt;0,HLOOKUP(C62,'Utility Allowances'!$O$33:$S$34,2),0)</f>
        <v>0</v>
      </c>
      <c r="Y62" s="345">
        <f t="shared" si="3"/>
        <v>0</v>
      </c>
      <c r="Z62" s="168">
        <f t="shared" si="4"/>
        <v>0</v>
      </c>
      <c r="AA62" s="346">
        <f t="shared" si="5"/>
        <v>0</v>
      </c>
      <c r="AB62" s="344">
        <f>IF(Y62&gt;0,VLOOKUP($Y62,'Reference Data 2'!$B$7:$C$71,2),0)</f>
        <v>0</v>
      </c>
      <c r="AC62" s="347">
        <f t="shared" si="6"/>
        <v>0</v>
      </c>
      <c r="AD62" s="348">
        <f t="shared" si="7"/>
        <v>0</v>
      </c>
      <c r="AE62" s="349">
        <f>IF(Y62&gt;0,VLOOKUP($Y62,'Reference Data 2'!$B$9:$D$71,3),0)</f>
        <v>0</v>
      </c>
      <c r="AF62" s="347">
        <f t="shared" si="8"/>
        <v>0</v>
      </c>
      <c r="AG62" s="346">
        <f t="shared" si="9"/>
        <v>0</v>
      </c>
      <c r="AH62" s="350">
        <f t="shared" si="10"/>
        <v>0</v>
      </c>
      <c r="AI62" s="351">
        <f t="shared" si="11"/>
        <v>0</v>
      </c>
      <c r="AJ62" s="352">
        <f t="shared" si="12"/>
        <v>0</v>
      </c>
      <c r="AK62" s="349">
        <f>IF(AA62&gt;0,VLOOKUP(C62,'Reference Data 1'!$N$13:$O$17,2),0)</f>
        <v>0</v>
      </c>
      <c r="AL62" s="346">
        <f t="shared" si="13"/>
        <v>0</v>
      </c>
      <c r="AM62" s="353">
        <f t="shared" si="14"/>
        <v>0</v>
      </c>
      <c r="AN62" s="354">
        <f t="shared" si="15"/>
        <v>0</v>
      </c>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row>
    <row r="63" spans="1:219" ht="13.9" customHeight="1">
      <c r="A63" s="392"/>
      <c r="B63" s="160"/>
      <c r="C63" s="161"/>
      <c r="D63" s="161"/>
      <c r="E63" s="255"/>
      <c r="F63" s="396">
        <v>0</v>
      </c>
      <c r="G63" s="181"/>
      <c r="H63" s="186"/>
      <c r="I63" s="162"/>
      <c r="J63" s="163"/>
      <c r="K63" s="164"/>
      <c r="L63" s="164"/>
      <c r="M63" s="187"/>
      <c r="N63" s="458"/>
      <c r="O63" s="463"/>
      <c r="P63" s="190"/>
      <c r="Q63" s="165"/>
      <c r="R63" s="166"/>
      <c r="S63" s="191"/>
      <c r="T63" s="195"/>
      <c r="U63" s="167"/>
      <c r="V63" s="196"/>
      <c r="W63" s="199">
        <f t="shared" si="2"/>
        <v>0</v>
      </c>
      <c r="X63" s="344">
        <f>IF(G63&gt;0,HLOOKUP(C63,'Utility Allowances'!$O$33:$S$34,2),0)</f>
        <v>0</v>
      </c>
      <c r="Y63" s="345">
        <f t="shared" si="3"/>
        <v>0</v>
      </c>
      <c r="Z63" s="168">
        <f t="shared" si="4"/>
        <v>0</v>
      </c>
      <c r="AA63" s="346">
        <f t="shared" si="5"/>
        <v>0</v>
      </c>
      <c r="AB63" s="344">
        <f>IF(Y63&gt;0,VLOOKUP($Y63,'Reference Data 2'!$B$7:$C$71,2),0)</f>
        <v>0</v>
      </c>
      <c r="AC63" s="347">
        <f t="shared" si="6"/>
        <v>0</v>
      </c>
      <c r="AD63" s="348">
        <f t="shared" si="7"/>
        <v>0</v>
      </c>
      <c r="AE63" s="349">
        <f>IF(Y63&gt;0,VLOOKUP($Y63,'Reference Data 2'!$B$9:$D$71,3),0)</f>
        <v>0</v>
      </c>
      <c r="AF63" s="347">
        <f t="shared" si="8"/>
        <v>0</v>
      </c>
      <c r="AG63" s="346">
        <f t="shared" si="9"/>
        <v>0</v>
      </c>
      <c r="AH63" s="350">
        <f t="shared" si="10"/>
        <v>0</v>
      </c>
      <c r="AI63" s="351">
        <f t="shared" si="11"/>
        <v>0</v>
      </c>
      <c r="AJ63" s="352">
        <f t="shared" si="12"/>
        <v>0</v>
      </c>
      <c r="AK63" s="349">
        <f>IF(AA63&gt;0,VLOOKUP(C63,'Reference Data 1'!$N$13:$O$17,2),0)</f>
        <v>0</v>
      </c>
      <c r="AL63" s="346">
        <f t="shared" si="13"/>
        <v>0</v>
      </c>
      <c r="AM63" s="353">
        <f t="shared" si="14"/>
        <v>0</v>
      </c>
      <c r="AN63" s="354">
        <f t="shared" si="15"/>
        <v>0</v>
      </c>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row>
    <row r="64" spans="1:219" ht="13.9" customHeight="1">
      <c r="A64" s="392"/>
      <c r="B64" s="160"/>
      <c r="C64" s="161"/>
      <c r="D64" s="161"/>
      <c r="E64" s="255"/>
      <c r="F64" s="396">
        <v>0</v>
      </c>
      <c r="G64" s="181"/>
      <c r="H64" s="186"/>
      <c r="I64" s="162"/>
      <c r="J64" s="163"/>
      <c r="K64" s="164"/>
      <c r="L64" s="164"/>
      <c r="M64" s="187"/>
      <c r="N64" s="458"/>
      <c r="O64" s="463"/>
      <c r="P64" s="190"/>
      <c r="Q64" s="165"/>
      <c r="R64" s="166"/>
      <c r="S64" s="191"/>
      <c r="T64" s="195"/>
      <c r="U64" s="167"/>
      <c r="V64" s="196"/>
      <c r="W64" s="199">
        <f t="shared" si="2"/>
        <v>0</v>
      </c>
      <c r="X64" s="344">
        <f>IF(G64&gt;0,HLOOKUP(C64,'Utility Allowances'!$O$33:$S$34,2),0)</f>
        <v>0</v>
      </c>
      <c r="Y64" s="345">
        <f t="shared" si="3"/>
        <v>0</v>
      </c>
      <c r="Z64" s="168">
        <f t="shared" si="4"/>
        <v>0</v>
      </c>
      <c r="AA64" s="346">
        <f t="shared" si="5"/>
        <v>0</v>
      </c>
      <c r="AB64" s="344">
        <f>IF(Y64&gt;0,VLOOKUP($Y64,'Reference Data 2'!$B$7:$C$71,2),0)</f>
        <v>0</v>
      </c>
      <c r="AC64" s="347">
        <f t="shared" si="6"/>
        <v>0</v>
      </c>
      <c r="AD64" s="348">
        <f t="shared" si="7"/>
        <v>0</v>
      </c>
      <c r="AE64" s="349">
        <f>IF(Y64&gt;0,VLOOKUP($Y64,'Reference Data 2'!$B$9:$D$71,3),0)</f>
        <v>0</v>
      </c>
      <c r="AF64" s="347">
        <f t="shared" si="8"/>
        <v>0</v>
      </c>
      <c r="AG64" s="346">
        <f t="shared" si="9"/>
        <v>0</v>
      </c>
      <c r="AH64" s="350">
        <f t="shared" si="10"/>
        <v>0</v>
      </c>
      <c r="AI64" s="351">
        <f t="shared" si="11"/>
        <v>0</v>
      </c>
      <c r="AJ64" s="352">
        <f t="shared" si="12"/>
        <v>0</v>
      </c>
      <c r="AK64" s="349">
        <f>IF(AA64&gt;0,VLOOKUP(C64,'Reference Data 1'!$N$13:$O$17,2),0)</f>
        <v>0</v>
      </c>
      <c r="AL64" s="346">
        <f t="shared" si="13"/>
        <v>0</v>
      </c>
      <c r="AM64" s="353">
        <f t="shared" si="14"/>
        <v>0</v>
      </c>
      <c r="AN64" s="354">
        <f t="shared" si="15"/>
        <v>0</v>
      </c>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row>
    <row r="65" spans="1:219" ht="13.9" customHeight="1">
      <c r="A65" s="392"/>
      <c r="B65" s="160"/>
      <c r="C65" s="161"/>
      <c r="D65" s="161"/>
      <c r="E65" s="255"/>
      <c r="F65" s="396">
        <v>0</v>
      </c>
      <c r="G65" s="181"/>
      <c r="H65" s="186"/>
      <c r="I65" s="162"/>
      <c r="J65" s="163"/>
      <c r="K65" s="164"/>
      <c r="L65" s="164"/>
      <c r="M65" s="187"/>
      <c r="N65" s="458"/>
      <c r="O65" s="463"/>
      <c r="P65" s="190"/>
      <c r="Q65" s="165"/>
      <c r="R65" s="166"/>
      <c r="S65" s="191"/>
      <c r="T65" s="195"/>
      <c r="U65" s="167"/>
      <c r="V65" s="196"/>
      <c r="W65" s="199">
        <f t="shared" si="2"/>
        <v>0</v>
      </c>
      <c r="X65" s="344">
        <f>IF(G65&gt;0,HLOOKUP(C65,'Utility Allowances'!$O$33:$S$34,2),0)</f>
        <v>0</v>
      </c>
      <c r="Y65" s="345">
        <f t="shared" si="3"/>
        <v>0</v>
      </c>
      <c r="Z65" s="168">
        <f t="shared" si="4"/>
        <v>0</v>
      </c>
      <c r="AA65" s="346">
        <f t="shared" si="5"/>
        <v>0</v>
      </c>
      <c r="AB65" s="344">
        <f>IF(Y65&gt;0,VLOOKUP($Y65,'Reference Data 2'!$B$7:$C$71,2),0)</f>
        <v>0</v>
      </c>
      <c r="AC65" s="347">
        <f t="shared" si="6"/>
        <v>0</v>
      </c>
      <c r="AD65" s="348">
        <f t="shared" si="7"/>
        <v>0</v>
      </c>
      <c r="AE65" s="349">
        <f>IF(Y65&gt;0,VLOOKUP($Y65,'Reference Data 2'!$B$9:$D$71,3),0)</f>
        <v>0</v>
      </c>
      <c r="AF65" s="347">
        <f t="shared" si="8"/>
        <v>0</v>
      </c>
      <c r="AG65" s="346">
        <f t="shared" si="9"/>
        <v>0</v>
      </c>
      <c r="AH65" s="350">
        <f t="shared" si="10"/>
        <v>0</v>
      </c>
      <c r="AI65" s="351">
        <f t="shared" si="11"/>
        <v>0</v>
      </c>
      <c r="AJ65" s="352">
        <f t="shared" si="12"/>
        <v>0</v>
      </c>
      <c r="AK65" s="349">
        <f>IF(AA65&gt;0,VLOOKUP(C65,'Reference Data 1'!$N$13:$O$17,2),0)</f>
        <v>0</v>
      </c>
      <c r="AL65" s="346">
        <f t="shared" si="13"/>
        <v>0</v>
      </c>
      <c r="AM65" s="353">
        <f t="shared" si="14"/>
        <v>0</v>
      </c>
      <c r="AN65" s="354">
        <f t="shared" si="15"/>
        <v>0</v>
      </c>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row>
    <row r="66" spans="1:219" ht="13.9" customHeight="1">
      <c r="A66" s="392"/>
      <c r="B66" s="160"/>
      <c r="C66" s="161"/>
      <c r="D66" s="161"/>
      <c r="E66" s="255"/>
      <c r="F66" s="396">
        <v>0</v>
      </c>
      <c r="G66" s="181"/>
      <c r="H66" s="186"/>
      <c r="I66" s="162"/>
      <c r="J66" s="163"/>
      <c r="K66" s="164"/>
      <c r="L66" s="164"/>
      <c r="M66" s="187"/>
      <c r="N66" s="458"/>
      <c r="O66" s="463"/>
      <c r="P66" s="190"/>
      <c r="Q66" s="165"/>
      <c r="R66" s="166"/>
      <c r="S66" s="191"/>
      <c r="T66" s="195"/>
      <c r="U66" s="167"/>
      <c r="V66" s="196"/>
      <c r="W66" s="199">
        <f t="shared" si="2"/>
        <v>0</v>
      </c>
      <c r="X66" s="344">
        <f>IF(G66&gt;0,HLOOKUP(C66,'Utility Allowances'!$O$33:$S$34,2),0)</f>
        <v>0</v>
      </c>
      <c r="Y66" s="345">
        <f t="shared" si="3"/>
        <v>0</v>
      </c>
      <c r="Z66" s="168">
        <f t="shared" si="4"/>
        <v>0</v>
      </c>
      <c r="AA66" s="346">
        <f t="shared" si="5"/>
        <v>0</v>
      </c>
      <c r="AB66" s="344">
        <f>IF(Y66&gt;0,VLOOKUP($Y66,'Reference Data 2'!$B$7:$C$71,2),0)</f>
        <v>0</v>
      </c>
      <c r="AC66" s="347">
        <f t="shared" si="6"/>
        <v>0</v>
      </c>
      <c r="AD66" s="348">
        <f t="shared" si="7"/>
        <v>0</v>
      </c>
      <c r="AE66" s="349">
        <f>IF(Y66&gt;0,VLOOKUP($Y66,'Reference Data 2'!$B$9:$D$71,3),0)</f>
        <v>0</v>
      </c>
      <c r="AF66" s="347">
        <f t="shared" si="8"/>
        <v>0</v>
      </c>
      <c r="AG66" s="346">
        <f t="shared" si="9"/>
        <v>0</v>
      </c>
      <c r="AH66" s="350">
        <f t="shared" si="10"/>
        <v>0</v>
      </c>
      <c r="AI66" s="351">
        <f t="shared" si="11"/>
        <v>0</v>
      </c>
      <c r="AJ66" s="352">
        <f t="shared" si="12"/>
        <v>0</v>
      </c>
      <c r="AK66" s="349">
        <f>IF(AA66&gt;0,VLOOKUP(C66,'Reference Data 1'!$N$13:$O$17,2),0)</f>
        <v>0</v>
      </c>
      <c r="AL66" s="346">
        <f t="shared" si="13"/>
        <v>0</v>
      </c>
      <c r="AM66" s="353">
        <f t="shared" si="14"/>
        <v>0</v>
      </c>
      <c r="AN66" s="354">
        <f t="shared" si="15"/>
        <v>0</v>
      </c>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row>
    <row r="67" spans="1:219" ht="13.9" customHeight="1">
      <c r="A67" s="392"/>
      <c r="B67" s="160"/>
      <c r="C67" s="161"/>
      <c r="D67" s="161"/>
      <c r="E67" s="255"/>
      <c r="F67" s="396">
        <v>0</v>
      </c>
      <c r="G67" s="181"/>
      <c r="H67" s="186"/>
      <c r="I67" s="162"/>
      <c r="J67" s="163"/>
      <c r="K67" s="164"/>
      <c r="L67" s="164"/>
      <c r="M67" s="187"/>
      <c r="N67" s="458"/>
      <c r="O67" s="463"/>
      <c r="P67" s="190"/>
      <c r="Q67" s="165"/>
      <c r="R67" s="166"/>
      <c r="S67" s="191"/>
      <c r="T67" s="195"/>
      <c r="U67" s="167"/>
      <c r="V67" s="196"/>
      <c r="W67" s="199">
        <f t="shared" si="2"/>
        <v>0</v>
      </c>
      <c r="X67" s="344">
        <f>IF(G67&gt;0,HLOOKUP(C67,'Utility Allowances'!$O$33:$S$34,2),0)</f>
        <v>0</v>
      </c>
      <c r="Y67" s="345">
        <f t="shared" si="3"/>
        <v>0</v>
      </c>
      <c r="Z67" s="168">
        <f t="shared" si="4"/>
        <v>0</v>
      </c>
      <c r="AA67" s="346">
        <f t="shared" si="5"/>
        <v>0</v>
      </c>
      <c r="AB67" s="344">
        <f>IF(Y67&gt;0,VLOOKUP($Y67,'Reference Data 2'!$B$7:$C$71,2),0)</f>
        <v>0</v>
      </c>
      <c r="AC67" s="347">
        <f t="shared" si="6"/>
        <v>0</v>
      </c>
      <c r="AD67" s="348">
        <f t="shared" si="7"/>
        <v>0</v>
      </c>
      <c r="AE67" s="349">
        <f>IF(Y67&gt;0,VLOOKUP($Y67,'Reference Data 2'!$B$9:$D$71,3),0)</f>
        <v>0</v>
      </c>
      <c r="AF67" s="347">
        <f t="shared" si="8"/>
        <v>0</v>
      </c>
      <c r="AG67" s="346">
        <f t="shared" si="9"/>
        <v>0</v>
      </c>
      <c r="AH67" s="350">
        <f t="shared" si="10"/>
        <v>0</v>
      </c>
      <c r="AI67" s="351">
        <f t="shared" si="11"/>
        <v>0</v>
      </c>
      <c r="AJ67" s="352">
        <f t="shared" si="12"/>
        <v>0</v>
      </c>
      <c r="AK67" s="349">
        <f>IF(AA67&gt;0,VLOOKUP(C67,'Reference Data 1'!$N$13:$O$17,2),0)</f>
        <v>0</v>
      </c>
      <c r="AL67" s="346">
        <f t="shared" si="13"/>
        <v>0</v>
      </c>
      <c r="AM67" s="353">
        <f t="shared" si="14"/>
        <v>0</v>
      </c>
      <c r="AN67" s="354">
        <f t="shared" si="15"/>
        <v>0</v>
      </c>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row>
    <row r="68" spans="1:219" ht="13.9" customHeight="1">
      <c r="A68" s="392"/>
      <c r="B68" s="160"/>
      <c r="C68" s="161"/>
      <c r="D68" s="161"/>
      <c r="E68" s="255"/>
      <c r="F68" s="396">
        <v>0</v>
      </c>
      <c r="G68" s="181"/>
      <c r="H68" s="186"/>
      <c r="I68" s="162"/>
      <c r="J68" s="163"/>
      <c r="K68" s="164"/>
      <c r="L68" s="164"/>
      <c r="M68" s="187"/>
      <c r="N68" s="458"/>
      <c r="O68" s="463"/>
      <c r="P68" s="190"/>
      <c r="Q68" s="165"/>
      <c r="R68" s="166"/>
      <c r="S68" s="191"/>
      <c r="T68" s="195"/>
      <c r="U68" s="167"/>
      <c r="V68" s="196"/>
      <c r="W68" s="199">
        <f t="shared" si="2"/>
        <v>0</v>
      </c>
      <c r="X68" s="344">
        <f>IF(G68&gt;0,HLOOKUP(C68,'Utility Allowances'!$O$33:$S$34,2),0)</f>
        <v>0</v>
      </c>
      <c r="Y68" s="345">
        <f t="shared" si="3"/>
        <v>0</v>
      </c>
      <c r="Z68" s="168">
        <f t="shared" si="4"/>
        <v>0</v>
      </c>
      <c r="AA68" s="346">
        <f t="shared" si="5"/>
        <v>0</v>
      </c>
      <c r="AB68" s="344">
        <f>IF(Y68&gt;0,VLOOKUP($Y68,'Reference Data 2'!$B$7:$C$71,2),0)</f>
        <v>0</v>
      </c>
      <c r="AC68" s="347">
        <f t="shared" si="6"/>
        <v>0</v>
      </c>
      <c r="AD68" s="348">
        <f t="shared" si="7"/>
        <v>0</v>
      </c>
      <c r="AE68" s="349">
        <f>IF(Y68&gt;0,VLOOKUP($Y68,'Reference Data 2'!$B$9:$D$71,3),0)</f>
        <v>0</v>
      </c>
      <c r="AF68" s="347">
        <f t="shared" si="8"/>
        <v>0</v>
      </c>
      <c r="AG68" s="346">
        <f t="shared" si="9"/>
        <v>0</v>
      </c>
      <c r="AH68" s="350">
        <f t="shared" si="10"/>
        <v>0</v>
      </c>
      <c r="AI68" s="351">
        <f t="shared" si="11"/>
        <v>0</v>
      </c>
      <c r="AJ68" s="352">
        <f t="shared" si="12"/>
        <v>0</v>
      </c>
      <c r="AK68" s="349">
        <f>IF(AA68&gt;0,VLOOKUP(C68,'Reference Data 1'!$N$13:$O$17,2),0)</f>
        <v>0</v>
      </c>
      <c r="AL68" s="346">
        <f t="shared" si="13"/>
        <v>0</v>
      </c>
      <c r="AM68" s="353">
        <f t="shared" si="14"/>
        <v>0</v>
      </c>
      <c r="AN68" s="354">
        <f t="shared" si="15"/>
        <v>0</v>
      </c>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row>
    <row r="69" spans="1:219" ht="13.9" customHeight="1">
      <c r="A69" s="392"/>
      <c r="B69" s="160"/>
      <c r="C69" s="161"/>
      <c r="D69" s="161"/>
      <c r="E69" s="255"/>
      <c r="F69" s="396">
        <v>0</v>
      </c>
      <c r="G69" s="181"/>
      <c r="H69" s="186"/>
      <c r="I69" s="162"/>
      <c r="J69" s="163"/>
      <c r="K69" s="164"/>
      <c r="L69" s="164"/>
      <c r="M69" s="187"/>
      <c r="N69" s="458"/>
      <c r="O69" s="463"/>
      <c r="P69" s="190"/>
      <c r="Q69" s="165"/>
      <c r="R69" s="166"/>
      <c r="S69" s="191"/>
      <c r="T69" s="195"/>
      <c r="U69" s="167"/>
      <c r="V69" s="196"/>
      <c r="W69" s="199">
        <f t="shared" si="2"/>
        <v>0</v>
      </c>
      <c r="X69" s="344">
        <f>IF(G69&gt;0,HLOOKUP(C69,'Utility Allowances'!$O$33:$S$34,2),0)</f>
        <v>0</v>
      </c>
      <c r="Y69" s="345">
        <f t="shared" si="3"/>
        <v>0</v>
      </c>
      <c r="Z69" s="168">
        <f t="shared" si="4"/>
        <v>0</v>
      </c>
      <c r="AA69" s="346">
        <f t="shared" si="5"/>
        <v>0</v>
      </c>
      <c r="AB69" s="344">
        <f>IF(Y69&gt;0,VLOOKUP($Y69,'Reference Data 2'!$B$7:$C$71,2),0)</f>
        <v>0</v>
      </c>
      <c r="AC69" s="347">
        <f t="shared" si="6"/>
        <v>0</v>
      </c>
      <c r="AD69" s="348">
        <f t="shared" si="7"/>
        <v>0</v>
      </c>
      <c r="AE69" s="349">
        <f>IF(Y69&gt;0,VLOOKUP($Y69,'Reference Data 2'!$B$9:$D$71,3),0)</f>
        <v>0</v>
      </c>
      <c r="AF69" s="347">
        <f t="shared" si="8"/>
        <v>0</v>
      </c>
      <c r="AG69" s="346">
        <f t="shared" si="9"/>
        <v>0</v>
      </c>
      <c r="AH69" s="350">
        <f t="shared" si="10"/>
        <v>0</v>
      </c>
      <c r="AI69" s="351">
        <f t="shared" si="11"/>
        <v>0</v>
      </c>
      <c r="AJ69" s="352">
        <f t="shared" si="12"/>
        <v>0</v>
      </c>
      <c r="AK69" s="349">
        <f>IF(AA69&gt;0,VLOOKUP(C69,'Reference Data 1'!$N$13:$O$17,2),0)</f>
        <v>0</v>
      </c>
      <c r="AL69" s="346">
        <f t="shared" si="13"/>
        <v>0</v>
      </c>
      <c r="AM69" s="353">
        <f t="shared" si="14"/>
        <v>0</v>
      </c>
      <c r="AN69" s="354">
        <f t="shared" si="15"/>
        <v>0</v>
      </c>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row>
    <row r="70" spans="1:219" ht="13.9" customHeight="1">
      <c r="A70" s="392"/>
      <c r="B70" s="160"/>
      <c r="C70" s="161"/>
      <c r="D70" s="161"/>
      <c r="E70" s="255"/>
      <c r="F70" s="396">
        <v>0</v>
      </c>
      <c r="G70" s="181"/>
      <c r="H70" s="186"/>
      <c r="I70" s="162"/>
      <c r="J70" s="163"/>
      <c r="K70" s="164"/>
      <c r="L70" s="164"/>
      <c r="M70" s="187"/>
      <c r="N70" s="458"/>
      <c r="O70" s="463"/>
      <c r="P70" s="190"/>
      <c r="Q70" s="165"/>
      <c r="R70" s="166"/>
      <c r="S70" s="191"/>
      <c r="T70" s="195"/>
      <c r="U70" s="167"/>
      <c r="V70" s="196"/>
      <c r="W70" s="199">
        <f t="shared" si="2"/>
        <v>0</v>
      </c>
      <c r="X70" s="344">
        <f>IF(G70&gt;0,HLOOKUP(C70,'Utility Allowances'!$O$33:$S$34,2),0)</f>
        <v>0</v>
      </c>
      <c r="Y70" s="345">
        <f t="shared" si="3"/>
        <v>0</v>
      </c>
      <c r="Z70" s="168">
        <f t="shared" si="4"/>
        <v>0</v>
      </c>
      <c r="AA70" s="346">
        <f t="shared" si="5"/>
        <v>0</v>
      </c>
      <c r="AB70" s="344">
        <f>IF(Y70&gt;0,VLOOKUP($Y70,'Reference Data 2'!$B$7:$C$71,2),0)</f>
        <v>0</v>
      </c>
      <c r="AC70" s="347">
        <f t="shared" si="6"/>
        <v>0</v>
      </c>
      <c r="AD70" s="348">
        <f t="shared" si="7"/>
        <v>0</v>
      </c>
      <c r="AE70" s="349">
        <f>IF(Y70&gt;0,VLOOKUP($Y70,'Reference Data 2'!$B$9:$D$71,3),0)</f>
        <v>0</v>
      </c>
      <c r="AF70" s="347">
        <f t="shared" si="8"/>
        <v>0</v>
      </c>
      <c r="AG70" s="346">
        <f t="shared" si="9"/>
        <v>0</v>
      </c>
      <c r="AH70" s="350">
        <f t="shared" si="10"/>
        <v>0</v>
      </c>
      <c r="AI70" s="351">
        <f t="shared" si="11"/>
        <v>0</v>
      </c>
      <c r="AJ70" s="352">
        <f t="shared" si="12"/>
        <v>0</v>
      </c>
      <c r="AK70" s="349">
        <f>IF(AA70&gt;0,VLOOKUP(C70,'Reference Data 1'!$N$13:$O$17,2),0)</f>
        <v>0</v>
      </c>
      <c r="AL70" s="346">
        <f t="shared" si="13"/>
        <v>0</v>
      </c>
      <c r="AM70" s="353">
        <f t="shared" si="14"/>
        <v>0</v>
      </c>
      <c r="AN70" s="354">
        <f t="shared" si="15"/>
        <v>0</v>
      </c>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row>
    <row r="71" spans="1:219" ht="13.9" customHeight="1">
      <c r="A71" s="392"/>
      <c r="B71" s="160"/>
      <c r="C71" s="161"/>
      <c r="D71" s="161"/>
      <c r="E71" s="255"/>
      <c r="F71" s="396">
        <v>0</v>
      </c>
      <c r="G71" s="181"/>
      <c r="H71" s="186"/>
      <c r="I71" s="162"/>
      <c r="J71" s="163"/>
      <c r="K71" s="164"/>
      <c r="L71" s="164"/>
      <c r="M71" s="187"/>
      <c r="N71" s="458"/>
      <c r="O71" s="463"/>
      <c r="P71" s="190"/>
      <c r="Q71" s="165"/>
      <c r="R71" s="166"/>
      <c r="S71" s="191"/>
      <c r="T71" s="195"/>
      <c r="U71" s="167"/>
      <c r="V71" s="196"/>
      <c r="W71" s="199">
        <f t="shared" si="2"/>
        <v>0</v>
      </c>
      <c r="X71" s="344">
        <f>IF(G71&gt;0,HLOOKUP(C71,'Utility Allowances'!$O$33:$S$34,2),0)</f>
        <v>0</v>
      </c>
      <c r="Y71" s="345">
        <f t="shared" si="3"/>
        <v>0</v>
      </c>
      <c r="Z71" s="168">
        <f t="shared" si="4"/>
        <v>0</v>
      </c>
      <c r="AA71" s="346">
        <f t="shared" si="5"/>
        <v>0</v>
      </c>
      <c r="AB71" s="344">
        <f>IF(Y71&gt;0,VLOOKUP($Y71,'Reference Data 2'!$B$7:$C$71,2),0)</f>
        <v>0</v>
      </c>
      <c r="AC71" s="347">
        <f t="shared" si="6"/>
        <v>0</v>
      </c>
      <c r="AD71" s="348">
        <f t="shared" si="7"/>
        <v>0</v>
      </c>
      <c r="AE71" s="349">
        <f>IF(Y71&gt;0,VLOOKUP($Y71,'Reference Data 2'!$B$9:$D$71,3),0)</f>
        <v>0</v>
      </c>
      <c r="AF71" s="347">
        <f t="shared" si="8"/>
        <v>0</v>
      </c>
      <c r="AG71" s="346">
        <f t="shared" si="9"/>
        <v>0</v>
      </c>
      <c r="AH71" s="350">
        <f t="shared" si="10"/>
        <v>0</v>
      </c>
      <c r="AI71" s="351">
        <f t="shared" si="11"/>
        <v>0</v>
      </c>
      <c r="AJ71" s="352">
        <f t="shared" si="12"/>
        <v>0</v>
      </c>
      <c r="AK71" s="349">
        <f>IF(AA71&gt;0,VLOOKUP(C71,'Reference Data 1'!$N$13:$O$17,2),0)</f>
        <v>0</v>
      </c>
      <c r="AL71" s="346">
        <f t="shared" si="13"/>
        <v>0</v>
      </c>
      <c r="AM71" s="353">
        <f t="shared" si="14"/>
        <v>0</v>
      </c>
      <c r="AN71" s="354">
        <f t="shared" si="15"/>
        <v>0</v>
      </c>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row>
    <row r="72" spans="1:219" ht="13.9" customHeight="1">
      <c r="A72" s="392"/>
      <c r="B72" s="160"/>
      <c r="C72" s="161"/>
      <c r="D72" s="161"/>
      <c r="E72" s="255"/>
      <c r="F72" s="396">
        <v>0</v>
      </c>
      <c r="G72" s="181"/>
      <c r="H72" s="186"/>
      <c r="I72" s="162"/>
      <c r="J72" s="163"/>
      <c r="K72" s="164"/>
      <c r="L72" s="164"/>
      <c r="M72" s="187"/>
      <c r="N72" s="458"/>
      <c r="O72" s="463"/>
      <c r="P72" s="190"/>
      <c r="Q72" s="165"/>
      <c r="R72" s="166"/>
      <c r="S72" s="191"/>
      <c r="T72" s="195"/>
      <c r="U72" s="167"/>
      <c r="V72" s="196"/>
      <c r="W72" s="199">
        <f t="shared" si="2"/>
        <v>0</v>
      </c>
      <c r="X72" s="344">
        <f>IF(G72&gt;0,HLOOKUP(C72,'Utility Allowances'!$O$33:$S$34,2),0)</f>
        <v>0</v>
      </c>
      <c r="Y72" s="345">
        <f t="shared" si="3"/>
        <v>0</v>
      </c>
      <c r="Z72" s="168">
        <f t="shared" si="4"/>
        <v>0</v>
      </c>
      <c r="AA72" s="346">
        <f t="shared" si="5"/>
        <v>0</v>
      </c>
      <c r="AB72" s="344">
        <f>IF(Y72&gt;0,VLOOKUP($Y72,'Reference Data 2'!$B$7:$C$71,2),0)</f>
        <v>0</v>
      </c>
      <c r="AC72" s="347">
        <f t="shared" si="6"/>
        <v>0</v>
      </c>
      <c r="AD72" s="348">
        <f t="shared" si="7"/>
        <v>0</v>
      </c>
      <c r="AE72" s="349">
        <f>IF(Y72&gt;0,VLOOKUP($Y72,'Reference Data 2'!$B$9:$D$71,3),0)</f>
        <v>0</v>
      </c>
      <c r="AF72" s="347">
        <f t="shared" si="8"/>
        <v>0</v>
      </c>
      <c r="AG72" s="346">
        <f t="shared" si="9"/>
        <v>0</v>
      </c>
      <c r="AH72" s="350">
        <f t="shared" si="10"/>
        <v>0</v>
      </c>
      <c r="AI72" s="351">
        <f t="shared" si="11"/>
        <v>0</v>
      </c>
      <c r="AJ72" s="352">
        <f t="shared" si="12"/>
        <v>0</v>
      </c>
      <c r="AK72" s="349">
        <f>IF(AA72&gt;0,VLOOKUP(C72,'Reference Data 1'!$N$13:$O$17,2),0)</f>
        <v>0</v>
      </c>
      <c r="AL72" s="346">
        <f t="shared" si="13"/>
        <v>0</v>
      </c>
      <c r="AM72" s="353">
        <f t="shared" si="14"/>
        <v>0</v>
      </c>
      <c r="AN72" s="354">
        <f t="shared" si="15"/>
        <v>0</v>
      </c>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row>
    <row r="73" spans="1:219" ht="13.9" customHeight="1">
      <c r="A73" s="392"/>
      <c r="B73" s="160"/>
      <c r="C73" s="161"/>
      <c r="D73" s="161"/>
      <c r="E73" s="255"/>
      <c r="F73" s="396">
        <v>0</v>
      </c>
      <c r="G73" s="181"/>
      <c r="H73" s="186"/>
      <c r="I73" s="162"/>
      <c r="J73" s="163"/>
      <c r="K73" s="164"/>
      <c r="L73" s="164"/>
      <c r="M73" s="187"/>
      <c r="N73" s="458"/>
      <c r="O73" s="463"/>
      <c r="P73" s="190"/>
      <c r="Q73" s="165"/>
      <c r="R73" s="166"/>
      <c r="S73" s="191"/>
      <c r="T73" s="195"/>
      <c r="U73" s="167"/>
      <c r="V73" s="196"/>
      <c r="W73" s="199">
        <f t="shared" si="2"/>
        <v>0</v>
      </c>
      <c r="X73" s="344">
        <f>IF(G73&gt;0,HLOOKUP(C73,'Utility Allowances'!$O$33:$S$34,2),0)</f>
        <v>0</v>
      </c>
      <c r="Y73" s="345">
        <f t="shared" si="3"/>
        <v>0</v>
      </c>
      <c r="Z73" s="168">
        <f t="shared" si="4"/>
        <v>0</v>
      </c>
      <c r="AA73" s="346">
        <f t="shared" si="5"/>
        <v>0</v>
      </c>
      <c r="AB73" s="344">
        <f>IF(Y73&gt;0,VLOOKUP($Y73,'Reference Data 2'!$B$7:$C$71,2),0)</f>
        <v>0</v>
      </c>
      <c r="AC73" s="347">
        <f t="shared" si="6"/>
        <v>0</v>
      </c>
      <c r="AD73" s="348">
        <f t="shared" si="7"/>
        <v>0</v>
      </c>
      <c r="AE73" s="349">
        <f>IF(Y73&gt;0,VLOOKUP($Y73,'Reference Data 2'!$B$9:$D$71,3),0)</f>
        <v>0</v>
      </c>
      <c r="AF73" s="347">
        <f t="shared" si="8"/>
        <v>0</v>
      </c>
      <c r="AG73" s="346">
        <f t="shared" si="9"/>
        <v>0</v>
      </c>
      <c r="AH73" s="350">
        <f t="shared" si="10"/>
        <v>0</v>
      </c>
      <c r="AI73" s="351">
        <f t="shared" si="11"/>
        <v>0</v>
      </c>
      <c r="AJ73" s="352">
        <f t="shared" si="12"/>
        <v>0</v>
      </c>
      <c r="AK73" s="349">
        <f>IF(AA73&gt;0,VLOOKUP(C73,'Reference Data 1'!$N$13:$O$17,2),0)</f>
        <v>0</v>
      </c>
      <c r="AL73" s="346">
        <f t="shared" si="13"/>
        <v>0</v>
      </c>
      <c r="AM73" s="353">
        <f t="shared" si="14"/>
        <v>0</v>
      </c>
      <c r="AN73" s="354">
        <f t="shared" si="15"/>
        <v>0</v>
      </c>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row>
    <row r="74" spans="1:219" ht="13.9" customHeight="1">
      <c r="A74" s="392"/>
      <c r="B74" s="160"/>
      <c r="C74" s="161"/>
      <c r="D74" s="161"/>
      <c r="E74" s="255"/>
      <c r="F74" s="396">
        <v>0</v>
      </c>
      <c r="G74" s="181"/>
      <c r="H74" s="186"/>
      <c r="I74" s="162"/>
      <c r="J74" s="163"/>
      <c r="K74" s="164"/>
      <c r="L74" s="164"/>
      <c r="M74" s="187"/>
      <c r="N74" s="458"/>
      <c r="O74" s="463"/>
      <c r="P74" s="190"/>
      <c r="Q74" s="165"/>
      <c r="R74" s="166"/>
      <c r="S74" s="191"/>
      <c r="T74" s="195"/>
      <c r="U74" s="167"/>
      <c r="V74" s="196"/>
      <c r="W74" s="199">
        <f t="shared" ref="W74:W137" si="16">IF(U74&gt;0,U74/LOOKUP(T74,IncomeLimits),0)</f>
        <v>0</v>
      </c>
      <c r="X74" s="344">
        <f>IF(G74&gt;0,HLOOKUP(C74,'Utility Allowances'!$O$33:$S$34,2),0)</f>
        <v>0</v>
      </c>
      <c r="Y74" s="345">
        <f t="shared" ref="Y74:Y137" si="17">+G74+C74</f>
        <v>0</v>
      </c>
      <c r="Z74" s="168">
        <f t="shared" ref="Z74:Z137" si="18">+J74+I74</f>
        <v>0</v>
      </c>
      <c r="AA74" s="346">
        <f t="shared" ref="AA74:AA137" si="19">+H74+J74</f>
        <v>0</v>
      </c>
      <c r="AB74" s="344">
        <f>IF(Y74&gt;0,VLOOKUP($Y74,'Reference Data 2'!$B$7:$C$71,2),0)</f>
        <v>0</v>
      </c>
      <c r="AC74" s="347">
        <f t="shared" ref="AC74:AC137" si="20">+AA74-AB74</f>
        <v>0</v>
      </c>
      <c r="AD74" s="348">
        <f t="shared" ref="AD74:AD137" si="21">+IF(AC74&gt;0,AC74,0)</f>
        <v>0</v>
      </c>
      <c r="AE74" s="349">
        <f>IF(Y74&gt;0,VLOOKUP($Y74,'Reference Data 2'!$B$9:$D$71,3),0)</f>
        <v>0</v>
      </c>
      <c r="AF74" s="347">
        <f t="shared" ref="AF74:AF137" si="22">+AA74-AE74</f>
        <v>0</v>
      </c>
      <c r="AG74" s="346">
        <f t="shared" ref="AG74:AG137" si="23">+IF(AF74&gt;0,AF74,0)</f>
        <v>0</v>
      </c>
      <c r="AH74" s="350">
        <f t="shared" ref="AH74:AH137" si="24">+IF(U74&gt;0,(AA74*12)/U74,0)</f>
        <v>0</v>
      </c>
      <c r="AI74" s="351">
        <f t="shared" ref="AI74:AI137" si="25">+IF(AH74&gt;0.5,AH74,0)</f>
        <v>0</v>
      </c>
      <c r="AJ74" s="352">
        <f t="shared" ref="AJ74:AJ137" si="26">+IF(T74&gt;0,IF(C74&gt;0,T74/C74,T74),0)</f>
        <v>0</v>
      </c>
      <c r="AK74" s="349">
        <f>IF(AA74&gt;0,VLOOKUP(C74,'Reference Data 1'!$N$13:$O$17,2),0)</f>
        <v>0</v>
      </c>
      <c r="AL74" s="346">
        <f t="shared" ref="AL74:AL137" si="27">+AK74-AA74</f>
        <v>0</v>
      </c>
      <c r="AM74" s="353">
        <f t="shared" ref="AM74:AM137" si="28">+C74+E74</f>
        <v>0</v>
      </c>
      <c r="AN74" s="354">
        <f t="shared" ref="AN74:AN137" si="29">+IF(F74=1,C74+0.1,IF(F74=2,C74+0.2,0))</f>
        <v>0</v>
      </c>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row>
    <row r="75" spans="1:219" ht="13.9" customHeight="1">
      <c r="A75" s="392"/>
      <c r="B75" s="160"/>
      <c r="C75" s="161"/>
      <c r="D75" s="161"/>
      <c r="E75" s="255"/>
      <c r="F75" s="396">
        <v>0</v>
      </c>
      <c r="G75" s="181"/>
      <c r="H75" s="186"/>
      <c r="I75" s="162"/>
      <c r="J75" s="163"/>
      <c r="K75" s="164"/>
      <c r="L75" s="164"/>
      <c r="M75" s="187"/>
      <c r="N75" s="458"/>
      <c r="O75" s="463"/>
      <c r="P75" s="190"/>
      <c r="Q75" s="165"/>
      <c r="R75" s="166"/>
      <c r="S75" s="191"/>
      <c r="T75" s="195"/>
      <c r="U75" s="167"/>
      <c r="V75" s="196"/>
      <c r="W75" s="199">
        <f t="shared" si="16"/>
        <v>0</v>
      </c>
      <c r="X75" s="344">
        <f>IF(G75&gt;0,HLOOKUP(C75,'Utility Allowances'!$O$33:$S$34,2),0)</f>
        <v>0</v>
      </c>
      <c r="Y75" s="345">
        <f t="shared" si="17"/>
        <v>0</v>
      </c>
      <c r="Z75" s="168">
        <f t="shared" si="18"/>
        <v>0</v>
      </c>
      <c r="AA75" s="346">
        <f t="shared" si="19"/>
        <v>0</v>
      </c>
      <c r="AB75" s="344">
        <f>IF(Y75&gt;0,VLOOKUP($Y75,'Reference Data 2'!$B$7:$C$71,2),0)</f>
        <v>0</v>
      </c>
      <c r="AC75" s="347">
        <f t="shared" si="20"/>
        <v>0</v>
      </c>
      <c r="AD75" s="348">
        <f t="shared" si="21"/>
        <v>0</v>
      </c>
      <c r="AE75" s="349">
        <f>IF(Y75&gt;0,VLOOKUP($Y75,'Reference Data 2'!$B$9:$D$71,3),0)</f>
        <v>0</v>
      </c>
      <c r="AF75" s="347">
        <f t="shared" si="22"/>
        <v>0</v>
      </c>
      <c r="AG75" s="346">
        <f t="shared" si="23"/>
        <v>0</v>
      </c>
      <c r="AH75" s="350">
        <f t="shared" si="24"/>
        <v>0</v>
      </c>
      <c r="AI75" s="351">
        <f t="shared" si="25"/>
        <v>0</v>
      </c>
      <c r="AJ75" s="352">
        <f t="shared" si="26"/>
        <v>0</v>
      </c>
      <c r="AK75" s="349">
        <f>IF(AA75&gt;0,VLOOKUP(C75,'Reference Data 1'!$N$13:$O$17,2),0)</f>
        <v>0</v>
      </c>
      <c r="AL75" s="346">
        <f t="shared" si="27"/>
        <v>0</v>
      </c>
      <c r="AM75" s="353">
        <f t="shared" si="28"/>
        <v>0</v>
      </c>
      <c r="AN75" s="354">
        <f t="shared" si="29"/>
        <v>0</v>
      </c>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row>
    <row r="76" spans="1:219" ht="13.9" customHeight="1">
      <c r="A76" s="392"/>
      <c r="B76" s="160"/>
      <c r="C76" s="161"/>
      <c r="D76" s="161"/>
      <c r="E76" s="255"/>
      <c r="F76" s="396">
        <v>0</v>
      </c>
      <c r="G76" s="181"/>
      <c r="H76" s="186"/>
      <c r="I76" s="162"/>
      <c r="J76" s="163"/>
      <c r="K76" s="164"/>
      <c r="L76" s="164"/>
      <c r="M76" s="187"/>
      <c r="N76" s="458"/>
      <c r="O76" s="463"/>
      <c r="P76" s="190"/>
      <c r="Q76" s="165"/>
      <c r="R76" s="166"/>
      <c r="S76" s="191"/>
      <c r="T76" s="195"/>
      <c r="U76" s="167"/>
      <c r="V76" s="196"/>
      <c r="W76" s="199">
        <f t="shared" si="16"/>
        <v>0</v>
      </c>
      <c r="X76" s="344">
        <f>IF(G76&gt;0,HLOOKUP(C76,'Utility Allowances'!$O$33:$S$34,2),0)</f>
        <v>0</v>
      </c>
      <c r="Y76" s="345">
        <f t="shared" si="17"/>
        <v>0</v>
      </c>
      <c r="Z76" s="168">
        <f t="shared" si="18"/>
        <v>0</v>
      </c>
      <c r="AA76" s="346">
        <f t="shared" si="19"/>
        <v>0</v>
      </c>
      <c r="AB76" s="344">
        <f>IF(Y76&gt;0,VLOOKUP($Y76,'Reference Data 2'!$B$7:$C$71,2),0)</f>
        <v>0</v>
      </c>
      <c r="AC76" s="347">
        <f t="shared" si="20"/>
        <v>0</v>
      </c>
      <c r="AD76" s="348">
        <f t="shared" si="21"/>
        <v>0</v>
      </c>
      <c r="AE76" s="349">
        <f>IF(Y76&gt;0,VLOOKUP($Y76,'Reference Data 2'!$B$9:$D$71,3),0)</f>
        <v>0</v>
      </c>
      <c r="AF76" s="347">
        <f t="shared" si="22"/>
        <v>0</v>
      </c>
      <c r="AG76" s="346">
        <f t="shared" si="23"/>
        <v>0</v>
      </c>
      <c r="AH76" s="350">
        <f t="shared" si="24"/>
        <v>0</v>
      </c>
      <c r="AI76" s="351">
        <f t="shared" si="25"/>
        <v>0</v>
      </c>
      <c r="AJ76" s="352">
        <f t="shared" si="26"/>
        <v>0</v>
      </c>
      <c r="AK76" s="349">
        <f>IF(AA76&gt;0,VLOOKUP(C76,'Reference Data 1'!$N$13:$O$17,2),0)</f>
        <v>0</v>
      </c>
      <c r="AL76" s="346">
        <f t="shared" si="27"/>
        <v>0</v>
      </c>
      <c r="AM76" s="353">
        <f t="shared" si="28"/>
        <v>0</v>
      </c>
      <c r="AN76" s="354">
        <f t="shared" si="29"/>
        <v>0</v>
      </c>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row>
    <row r="77" spans="1:219" ht="13.9" customHeight="1">
      <c r="A77" s="392"/>
      <c r="B77" s="160"/>
      <c r="C77" s="161"/>
      <c r="D77" s="161"/>
      <c r="E77" s="255"/>
      <c r="F77" s="396">
        <v>0</v>
      </c>
      <c r="G77" s="181"/>
      <c r="H77" s="186"/>
      <c r="I77" s="162"/>
      <c r="J77" s="163"/>
      <c r="K77" s="164"/>
      <c r="L77" s="164"/>
      <c r="M77" s="187"/>
      <c r="N77" s="458"/>
      <c r="O77" s="463"/>
      <c r="P77" s="190"/>
      <c r="Q77" s="165"/>
      <c r="R77" s="166"/>
      <c r="S77" s="191"/>
      <c r="T77" s="195"/>
      <c r="U77" s="167"/>
      <c r="V77" s="196"/>
      <c r="W77" s="199">
        <f t="shared" si="16"/>
        <v>0</v>
      </c>
      <c r="X77" s="344">
        <f>IF(G77&gt;0,HLOOKUP(C77,'Utility Allowances'!$O$33:$S$34,2),0)</f>
        <v>0</v>
      </c>
      <c r="Y77" s="345">
        <f t="shared" si="17"/>
        <v>0</v>
      </c>
      <c r="Z77" s="168">
        <f t="shared" si="18"/>
        <v>0</v>
      </c>
      <c r="AA77" s="346">
        <f t="shared" si="19"/>
        <v>0</v>
      </c>
      <c r="AB77" s="344">
        <f>IF(Y77&gt;0,VLOOKUP($Y77,'Reference Data 2'!$B$7:$C$71,2),0)</f>
        <v>0</v>
      </c>
      <c r="AC77" s="347">
        <f t="shared" si="20"/>
        <v>0</v>
      </c>
      <c r="AD77" s="348">
        <f t="shared" si="21"/>
        <v>0</v>
      </c>
      <c r="AE77" s="349">
        <f>IF(Y77&gt;0,VLOOKUP($Y77,'Reference Data 2'!$B$9:$D$71,3),0)</f>
        <v>0</v>
      </c>
      <c r="AF77" s="347">
        <f t="shared" si="22"/>
        <v>0</v>
      </c>
      <c r="AG77" s="346">
        <f t="shared" si="23"/>
        <v>0</v>
      </c>
      <c r="AH77" s="350">
        <f t="shared" si="24"/>
        <v>0</v>
      </c>
      <c r="AI77" s="351">
        <f t="shared" si="25"/>
        <v>0</v>
      </c>
      <c r="AJ77" s="352">
        <f t="shared" si="26"/>
        <v>0</v>
      </c>
      <c r="AK77" s="349">
        <f>IF(AA77&gt;0,VLOOKUP(C77,'Reference Data 1'!$N$13:$O$17,2),0)</f>
        <v>0</v>
      </c>
      <c r="AL77" s="346">
        <f t="shared" si="27"/>
        <v>0</v>
      </c>
      <c r="AM77" s="353">
        <f t="shared" si="28"/>
        <v>0</v>
      </c>
      <c r="AN77" s="354">
        <f t="shared" si="29"/>
        <v>0</v>
      </c>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row>
    <row r="78" spans="1:219" ht="13.9" customHeight="1">
      <c r="A78" s="392"/>
      <c r="B78" s="160"/>
      <c r="C78" s="161"/>
      <c r="D78" s="161"/>
      <c r="E78" s="255"/>
      <c r="F78" s="396">
        <v>0</v>
      </c>
      <c r="G78" s="181"/>
      <c r="H78" s="186"/>
      <c r="I78" s="162"/>
      <c r="J78" s="163"/>
      <c r="K78" s="164"/>
      <c r="L78" s="164"/>
      <c r="M78" s="187"/>
      <c r="N78" s="458"/>
      <c r="O78" s="463"/>
      <c r="P78" s="190"/>
      <c r="Q78" s="165"/>
      <c r="R78" s="166"/>
      <c r="S78" s="191"/>
      <c r="T78" s="195"/>
      <c r="U78" s="167"/>
      <c r="V78" s="196"/>
      <c r="W78" s="199">
        <f t="shared" si="16"/>
        <v>0</v>
      </c>
      <c r="X78" s="344">
        <f>IF(G78&gt;0,HLOOKUP(C78,'Utility Allowances'!$O$33:$S$34,2),0)</f>
        <v>0</v>
      </c>
      <c r="Y78" s="345">
        <f t="shared" si="17"/>
        <v>0</v>
      </c>
      <c r="Z78" s="168">
        <f t="shared" si="18"/>
        <v>0</v>
      </c>
      <c r="AA78" s="346">
        <f t="shared" si="19"/>
        <v>0</v>
      </c>
      <c r="AB78" s="344">
        <f>IF(Y78&gt;0,VLOOKUP($Y78,'Reference Data 2'!$B$7:$C$71,2),0)</f>
        <v>0</v>
      </c>
      <c r="AC78" s="347">
        <f t="shared" si="20"/>
        <v>0</v>
      </c>
      <c r="AD78" s="348">
        <f t="shared" si="21"/>
        <v>0</v>
      </c>
      <c r="AE78" s="349">
        <f>IF(Y78&gt;0,VLOOKUP($Y78,'Reference Data 2'!$B$9:$D$71,3),0)</f>
        <v>0</v>
      </c>
      <c r="AF78" s="347">
        <f t="shared" si="22"/>
        <v>0</v>
      </c>
      <c r="AG78" s="346">
        <f t="shared" si="23"/>
        <v>0</v>
      </c>
      <c r="AH78" s="350">
        <f t="shared" si="24"/>
        <v>0</v>
      </c>
      <c r="AI78" s="351">
        <f t="shared" si="25"/>
        <v>0</v>
      </c>
      <c r="AJ78" s="352">
        <f t="shared" si="26"/>
        <v>0</v>
      </c>
      <c r="AK78" s="349">
        <f>IF(AA78&gt;0,VLOOKUP(C78,'Reference Data 1'!$N$13:$O$17,2),0)</f>
        <v>0</v>
      </c>
      <c r="AL78" s="346">
        <f t="shared" si="27"/>
        <v>0</v>
      </c>
      <c r="AM78" s="353">
        <f t="shared" si="28"/>
        <v>0</v>
      </c>
      <c r="AN78" s="354">
        <f t="shared" si="29"/>
        <v>0</v>
      </c>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row>
    <row r="79" spans="1:219" ht="13.9" customHeight="1">
      <c r="A79" s="392"/>
      <c r="B79" s="160"/>
      <c r="C79" s="161"/>
      <c r="D79" s="161"/>
      <c r="E79" s="255"/>
      <c r="F79" s="396">
        <v>0</v>
      </c>
      <c r="G79" s="181"/>
      <c r="H79" s="186"/>
      <c r="I79" s="162"/>
      <c r="J79" s="163"/>
      <c r="K79" s="164"/>
      <c r="L79" s="164"/>
      <c r="M79" s="187"/>
      <c r="N79" s="458"/>
      <c r="O79" s="463"/>
      <c r="P79" s="190"/>
      <c r="Q79" s="165"/>
      <c r="R79" s="166"/>
      <c r="S79" s="191"/>
      <c r="T79" s="195"/>
      <c r="U79" s="167"/>
      <c r="V79" s="196"/>
      <c r="W79" s="199">
        <f t="shared" si="16"/>
        <v>0</v>
      </c>
      <c r="X79" s="344">
        <f>IF(G79&gt;0,HLOOKUP(C79,'Utility Allowances'!$O$33:$S$34,2),0)</f>
        <v>0</v>
      </c>
      <c r="Y79" s="345">
        <f t="shared" si="17"/>
        <v>0</v>
      </c>
      <c r="Z79" s="168">
        <f t="shared" si="18"/>
        <v>0</v>
      </c>
      <c r="AA79" s="346">
        <f t="shared" si="19"/>
        <v>0</v>
      </c>
      <c r="AB79" s="344">
        <f>IF(Y79&gt;0,VLOOKUP($Y79,'Reference Data 2'!$B$7:$C$71,2),0)</f>
        <v>0</v>
      </c>
      <c r="AC79" s="347">
        <f t="shared" si="20"/>
        <v>0</v>
      </c>
      <c r="AD79" s="348">
        <f t="shared" si="21"/>
        <v>0</v>
      </c>
      <c r="AE79" s="349">
        <f>IF(Y79&gt;0,VLOOKUP($Y79,'Reference Data 2'!$B$9:$D$71,3),0)</f>
        <v>0</v>
      </c>
      <c r="AF79" s="347">
        <f t="shared" si="22"/>
        <v>0</v>
      </c>
      <c r="AG79" s="346">
        <f t="shared" si="23"/>
        <v>0</v>
      </c>
      <c r="AH79" s="350">
        <f t="shared" si="24"/>
        <v>0</v>
      </c>
      <c r="AI79" s="351">
        <f t="shared" si="25"/>
        <v>0</v>
      </c>
      <c r="AJ79" s="352">
        <f t="shared" si="26"/>
        <v>0</v>
      </c>
      <c r="AK79" s="349">
        <f>IF(AA79&gt;0,VLOOKUP(C79,'Reference Data 1'!$N$13:$O$17,2),0)</f>
        <v>0</v>
      </c>
      <c r="AL79" s="346">
        <f t="shared" si="27"/>
        <v>0</v>
      </c>
      <c r="AM79" s="353">
        <f t="shared" si="28"/>
        <v>0</v>
      </c>
      <c r="AN79" s="354">
        <f t="shared" si="29"/>
        <v>0</v>
      </c>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row>
    <row r="80" spans="1:219" ht="13.9" customHeight="1">
      <c r="A80" s="392"/>
      <c r="B80" s="160"/>
      <c r="C80" s="161"/>
      <c r="D80" s="161"/>
      <c r="E80" s="255"/>
      <c r="F80" s="396">
        <v>0</v>
      </c>
      <c r="G80" s="181"/>
      <c r="H80" s="186"/>
      <c r="I80" s="162"/>
      <c r="J80" s="163"/>
      <c r="K80" s="164"/>
      <c r="L80" s="164"/>
      <c r="M80" s="187"/>
      <c r="N80" s="458"/>
      <c r="O80" s="463"/>
      <c r="P80" s="190"/>
      <c r="Q80" s="165"/>
      <c r="R80" s="166"/>
      <c r="S80" s="191"/>
      <c r="T80" s="195"/>
      <c r="U80" s="167"/>
      <c r="V80" s="196"/>
      <c r="W80" s="199">
        <f t="shared" si="16"/>
        <v>0</v>
      </c>
      <c r="X80" s="344">
        <f>IF(G80&gt;0,HLOOKUP(C80,'Utility Allowances'!$O$33:$S$34,2),0)</f>
        <v>0</v>
      </c>
      <c r="Y80" s="345">
        <f t="shared" si="17"/>
        <v>0</v>
      </c>
      <c r="Z80" s="168">
        <f t="shared" si="18"/>
        <v>0</v>
      </c>
      <c r="AA80" s="346">
        <f t="shared" si="19"/>
        <v>0</v>
      </c>
      <c r="AB80" s="344">
        <f>IF(Y80&gt;0,VLOOKUP($Y80,'Reference Data 2'!$B$7:$C$71,2),0)</f>
        <v>0</v>
      </c>
      <c r="AC80" s="347">
        <f t="shared" si="20"/>
        <v>0</v>
      </c>
      <c r="AD80" s="348">
        <f t="shared" si="21"/>
        <v>0</v>
      </c>
      <c r="AE80" s="349">
        <f>IF(Y80&gt;0,VLOOKUP($Y80,'Reference Data 2'!$B$9:$D$71,3),0)</f>
        <v>0</v>
      </c>
      <c r="AF80" s="347">
        <f t="shared" si="22"/>
        <v>0</v>
      </c>
      <c r="AG80" s="346">
        <f t="shared" si="23"/>
        <v>0</v>
      </c>
      <c r="AH80" s="350">
        <f t="shared" si="24"/>
        <v>0</v>
      </c>
      <c r="AI80" s="351">
        <f t="shared" si="25"/>
        <v>0</v>
      </c>
      <c r="AJ80" s="352">
        <f t="shared" si="26"/>
        <v>0</v>
      </c>
      <c r="AK80" s="349">
        <f>IF(AA80&gt;0,VLOOKUP(C80,'Reference Data 1'!$N$13:$O$17,2),0)</f>
        <v>0</v>
      </c>
      <c r="AL80" s="346">
        <f t="shared" si="27"/>
        <v>0</v>
      </c>
      <c r="AM80" s="353">
        <f t="shared" si="28"/>
        <v>0</v>
      </c>
      <c r="AN80" s="354">
        <f t="shared" si="29"/>
        <v>0</v>
      </c>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row>
    <row r="81" spans="1:219" ht="13.9" customHeight="1">
      <c r="A81" s="392"/>
      <c r="B81" s="160"/>
      <c r="C81" s="161"/>
      <c r="D81" s="161"/>
      <c r="E81" s="255"/>
      <c r="F81" s="396">
        <v>0</v>
      </c>
      <c r="G81" s="181"/>
      <c r="H81" s="186"/>
      <c r="I81" s="162"/>
      <c r="J81" s="163"/>
      <c r="K81" s="164"/>
      <c r="L81" s="164"/>
      <c r="M81" s="187"/>
      <c r="N81" s="458"/>
      <c r="O81" s="463"/>
      <c r="P81" s="190"/>
      <c r="Q81" s="165"/>
      <c r="R81" s="166"/>
      <c r="S81" s="191"/>
      <c r="T81" s="195"/>
      <c r="U81" s="167"/>
      <c r="V81" s="196"/>
      <c r="W81" s="199">
        <f t="shared" si="16"/>
        <v>0</v>
      </c>
      <c r="X81" s="344">
        <f>IF(G81&gt;0,HLOOKUP(C81,'Utility Allowances'!$O$33:$S$34,2),0)</f>
        <v>0</v>
      </c>
      <c r="Y81" s="345">
        <f t="shared" si="17"/>
        <v>0</v>
      </c>
      <c r="Z81" s="168">
        <f t="shared" si="18"/>
        <v>0</v>
      </c>
      <c r="AA81" s="346">
        <f t="shared" si="19"/>
        <v>0</v>
      </c>
      <c r="AB81" s="344">
        <f>IF(Y81&gt;0,VLOOKUP($Y81,'Reference Data 2'!$B$7:$C$71,2),0)</f>
        <v>0</v>
      </c>
      <c r="AC81" s="347">
        <f t="shared" si="20"/>
        <v>0</v>
      </c>
      <c r="AD81" s="348">
        <f t="shared" si="21"/>
        <v>0</v>
      </c>
      <c r="AE81" s="349">
        <f>IF(Y81&gt;0,VLOOKUP($Y81,'Reference Data 2'!$B$9:$D$71,3),0)</f>
        <v>0</v>
      </c>
      <c r="AF81" s="347">
        <f t="shared" si="22"/>
        <v>0</v>
      </c>
      <c r="AG81" s="346">
        <f t="shared" si="23"/>
        <v>0</v>
      </c>
      <c r="AH81" s="350">
        <f t="shared" si="24"/>
        <v>0</v>
      </c>
      <c r="AI81" s="351">
        <f t="shared" si="25"/>
        <v>0</v>
      </c>
      <c r="AJ81" s="352">
        <f t="shared" si="26"/>
        <v>0</v>
      </c>
      <c r="AK81" s="349">
        <f>IF(AA81&gt;0,VLOOKUP(C81,'Reference Data 1'!$N$13:$O$17,2),0)</f>
        <v>0</v>
      </c>
      <c r="AL81" s="346">
        <f t="shared" si="27"/>
        <v>0</v>
      </c>
      <c r="AM81" s="353">
        <f t="shared" si="28"/>
        <v>0</v>
      </c>
      <c r="AN81" s="354">
        <f t="shared" si="29"/>
        <v>0</v>
      </c>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row>
    <row r="82" spans="1:219" ht="13.9" customHeight="1">
      <c r="A82" s="392"/>
      <c r="B82" s="160"/>
      <c r="C82" s="161"/>
      <c r="D82" s="161"/>
      <c r="E82" s="255"/>
      <c r="F82" s="396">
        <v>0</v>
      </c>
      <c r="G82" s="181"/>
      <c r="H82" s="186"/>
      <c r="I82" s="162"/>
      <c r="J82" s="163"/>
      <c r="K82" s="164"/>
      <c r="L82" s="164"/>
      <c r="M82" s="187"/>
      <c r="N82" s="458"/>
      <c r="O82" s="463"/>
      <c r="P82" s="190"/>
      <c r="Q82" s="165"/>
      <c r="R82" s="166"/>
      <c r="S82" s="191"/>
      <c r="T82" s="195"/>
      <c r="U82" s="167"/>
      <c r="V82" s="196"/>
      <c r="W82" s="199">
        <f t="shared" si="16"/>
        <v>0</v>
      </c>
      <c r="X82" s="344">
        <f>IF(G82&gt;0,HLOOKUP(C82,'Utility Allowances'!$O$33:$S$34,2),0)</f>
        <v>0</v>
      </c>
      <c r="Y82" s="345">
        <f t="shared" si="17"/>
        <v>0</v>
      </c>
      <c r="Z82" s="168">
        <f t="shared" si="18"/>
        <v>0</v>
      </c>
      <c r="AA82" s="346">
        <f t="shared" si="19"/>
        <v>0</v>
      </c>
      <c r="AB82" s="344">
        <f>IF(Y82&gt;0,VLOOKUP($Y82,'Reference Data 2'!$B$7:$C$71,2),0)</f>
        <v>0</v>
      </c>
      <c r="AC82" s="347">
        <f t="shared" si="20"/>
        <v>0</v>
      </c>
      <c r="AD82" s="348">
        <f t="shared" si="21"/>
        <v>0</v>
      </c>
      <c r="AE82" s="349">
        <f>IF(Y82&gt;0,VLOOKUP($Y82,'Reference Data 2'!$B$9:$D$71,3),0)</f>
        <v>0</v>
      </c>
      <c r="AF82" s="347">
        <f t="shared" si="22"/>
        <v>0</v>
      </c>
      <c r="AG82" s="346">
        <f t="shared" si="23"/>
        <v>0</v>
      </c>
      <c r="AH82" s="350">
        <f t="shared" si="24"/>
        <v>0</v>
      </c>
      <c r="AI82" s="351">
        <f t="shared" si="25"/>
        <v>0</v>
      </c>
      <c r="AJ82" s="352">
        <f t="shared" si="26"/>
        <v>0</v>
      </c>
      <c r="AK82" s="349">
        <f>IF(AA82&gt;0,VLOOKUP(C82,'Reference Data 1'!$N$13:$O$17,2),0)</f>
        <v>0</v>
      </c>
      <c r="AL82" s="346">
        <f t="shared" si="27"/>
        <v>0</v>
      </c>
      <c r="AM82" s="353">
        <f t="shared" si="28"/>
        <v>0</v>
      </c>
      <c r="AN82" s="354">
        <f t="shared" si="29"/>
        <v>0</v>
      </c>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row>
    <row r="83" spans="1:219" ht="13.9" customHeight="1">
      <c r="A83" s="392"/>
      <c r="B83" s="160"/>
      <c r="C83" s="161"/>
      <c r="D83" s="161"/>
      <c r="E83" s="255"/>
      <c r="F83" s="396">
        <v>0</v>
      </c>
      <c r="G83" s="181"/>
      <c r="H83" s="186"/>
      <c r="I83" s="162"/>
      <c r="J83" s="163"/>
      <c r="K83" s="164"/>
      <c r="L83" s="164"/>
      <c r="M83" s="187"/>
      <c r="N83" s="458"/>
      <c r="O83" s="463"/>
      <c r="P83" s="190"/>
      <c r="Q83" s="165"/>
      <c r="R83" s="166"/>
      <c r="S83" s="191"/>
      <c r="T83" s="195"/>
      <c r="U83" s="167"/>
      <c r="V83" s="196"/>
      <c r="W83" s="199">
        <f t="shared" si="16"/>
        <v>0</v>
      </c>
      <c r="X83" s="344">
        <f>IF(G83&gt;0,HLOOKUP(C83,'Utility Allowances'!$O$33:$S$34,2),0)</f>
        <v>0</v>
      </c>
      <c r="Y83" s="345">
        <f t="shared" si="17"/>
        <v>0</v>
      </c>
      <c r="Z83" s="168">
        <f t="shared" si="18"/>
        <v>0</v>
      </c>
      <c r="AA83" s="346">
        <f t="shared" si="19"/>
        <v>0</v>
      </c>
      <c r="AB83" s="344">
        <f>IF(Y83&gt;0,VLOOKUP($Y83,'Reference Data 2'!$B$7:$C$71,2),0)</f>
        <v>0</v>
      </c>
      <c r="AC83" s="347">
        <f t="shared" si="20"/>
        <v>0</v>
      </c>
      <c r="AD83" s="348">
        <f t="shared" si="21"/>
        <v>0</v>
      </c>
      <c r="AE83" s="349">
        <f>IF(Y83&gt;0,VLOOKUP($Y83,'Reference Data 2'!$B$9:$D$71,3),0)</f>
        <v>0</v>
      </c>
      <c r="AF83" s="347">
        <f t="shared" si="22"/>
        <v>0</v>
      </c>
      <c r="AG83" s="346">
        <f t="shared" si="23"/>
        <v>0</v>
      </c>
      <c r="AH83" s="350">
        <f t="shared" si="24"/>
        <v>0</v>
      </c>
      <c r="AI83" s="351">
        <f t="shared" si="25"/>
        <v>0</v>
      </c>
      <c r="AJ83" s="352">
        <f t="shared" si="26"/>
        <v>0</v>
      </c>
      <c r="AK83" s="349">
        <f>IF(AA83&gt;0,VLOOKUP(C83,'Reference Data 1'!$N$13:$O$17,2),0)</f>
        <v>0</v>
      </c>
      <c r="AL83" s="346">
        <f t="shared" si="27"/>
        <v>0</v>
      </c>
      <c r="AM83" s="353">
        <f t="shared" si="28"/>
        <v>0</v>
      </c>
      <c r="AN83" s="354">
        <f t="shared" si="29"/>
        <v>0</v>
      </c>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row>
    <row r="84" spans="1:219" ht="13.9" customHeight="1">
      <c r="A84" s="392"/>
      <c r="B84" s="160"/>
      <c r="C84" s="161"/>
      <c r="D84" s="161"/>
      <c r="E84" s="255"/>
      <c r="F84" s="396">
        <v>0</v>
      </c>
      <c r="G84" s="181"/>
      <c r="H84" s="186"/>
      <c r="I84" s="162"/>
      <c r="J84" s="163"/>
      <c r="K84" s="164"/>
      <c r="L84" s="164"/>
      <c r="M84" s="187"/>
      <c r="N84" s="458"/>
      <c r="O84" s="463"/>
      <c r="P84" s="190"/>
      <c r="Q84" s="165"/>
      <c r="R84" s="166"/>
      <c r="S84" s="191"/>
      <c r="T84" s="195"/>
      <c r="U84" s="167"/>
      <c r="V84" s="196"/>
      <c r="W84" s="199">
        <f t="shared" si="16"/>
        <v>0</v>
      </c>
      <c r="X84" s="344">
        <f>IF(G84&gt;0,HLOOKUP(C84,'Utility Allowances'!$O$33:$S$34,2),0)</f>
        <v>0</v>
      </c>
      <c r="Y84" s="345">
        <f t="shared" si="17"/>
        <v>0</v>
      </c>
      <c r="Z84" s="168">
        <f t="shared" si="18"/>
        <v>0</v>
      </c>
      <c r="AA84" s="346">
        <f t="shared" si="19"/>
        <v>0</v>
      </c>
      <c r="AB84" s="344">
        <f>IF(Y84&gt;0,VLOOKUP($Y84,'Reference Data 2'!$B$7:$C$71,2),0)</f>
        <v>0</v>
      </c>
      <c r="AC84" s="347">
        <f t="shared" si="20"/>
        <v>0</v>
      </c>
      <c r="AD84" s="348">
        <f t="shared" si="21"/>
        <v>0</v>
      </c>
      <c r="AE84" s="349">
        <f>IF(Y84&gt;0,VLOOKUP($Y84,'Reference Data 2'!$B$9:$D$71,3),0)</f>
        <v>0</v>
      </c>
      <c r="AF84" s="347">
        <f t="shared" si="22"/>
        <v>0</v>
      </c>
      <c r="AG84" s="346">
        <f t="shared" si="23"/>
        <v>0</v>
      </c>
      <c r="AH84" s="350">
        <f t="shared" si="24"/>
        <v>0</v>
      </c>
      <c r="AI84" s="351">
        <f t="shared" si="25"/>
        <v>0</v>
      </c>
      <c r="AJ84" s="352">
        <f t="shared" si="26"/>
        <v>0</v>
      </c>
      <c r="AK84" s="349">
        <f>IF(AA84&gt;0,VLOOKUP(C84,'Reference Data 1'!$N$13:$O$17,2),0)</f>
        <v>0</v>
      </c>
      <c r="AL84" s="346">
        <f t="shared" si="27"/>
        <v>0</v>
      </c>
      <c r="AM84" s="353">
        <f t="shared" si="28"/>
        <v>0</v>
      </c>
      <c r="AN84" s="354">
        <f t="shared" si="29"/>
        <v>0</v>
      </c>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row>
    <row r="85" spans="1:219" ht="13.9" customHeight="1">
      <c r="A85" s="392"/>
      <c r="B85" s="160"/>
      <c r="C85" s="161"/>
      <c r="D85" s="161"/>
      <c r="E85" s="255"/>
      <c r="F85" s="396">
        <v>0</v>
      </c>
      <c r="G85" s="181"/>
      <c r="H85" s="186"/>
      <c r="I85" s="162"/>
      <c r="J85" s="163"/>
      <c r="K85" s="164"/>
      <c r="L85" s="164"/>
      <c r="M85" s="187"/>
      <c r="N85" s="458"/>
      <c r="O85" s="463"/>
      <c r="P85" s="190"/>
      <c r="Q85" s="165"/>
      <c r="R85" s="166"/>
      <c r="S85" s="191"/>
      <c r="T85" s="195"/>
      <c r="U85" s="167"/>
      <c r="V85" s="196"/>
      <c r="W85" s="199">
        <f t="shared" si="16"/>
        <v>0</v>
      </c>
      <c r="X85" s="344">
        <f>IF(G85&gt;0,HLOOKUP(C85,'Utility Allowances'!$O$33:$S$34,2),0)</f>
        <v>0</v>
      </c>
      <c r="Y85" s="345">
        <f t="shared" si="17"/>
        <v>0</v>
      </c>
      <c r="Z85" s="168">
        <f t="shared" si="18"/>
        <v>0</v>
      </c>
      <c r="AA85" s="346">
        <f t="shared" si="19"/>
        <v>0</v>
      </c>
      <c r="AB85" s="344">
        <f>IF(Y85&gt;0,VLOOKUP($Y85,'Reference Data 2'!$B$7:$C$71,2),0)</f>
        <v>0</v>
      </c>
      <c r="AC85" s="347">
        <f t="shared" si="20"/>
        <v>0</v>
      </c>
      <c r="AD85" s="348">
        <f t="shared" si="21"/>
        <v>0</v>
      </c>
      <c r="AE85" s="349">
        <f>IF(Y85&gt;0,VLOOKUP($Y85,'Reference Data 2'!$B$9:$D$71,3),0)</f>
        <v>0</v>
      </c>
      <c r="AF85" s="347">
        <f t="shared" si="22"/>
        <v>0</v>
      </c>
      <c r="AG85" s="346">
        <f t="shared" si="23"/>
        <v>0</v>
      </c>
      <c r="AH85" s="350">
        <f t="shared" si="24"/>
        <v>0</v>
      </c>
      <c r="AI85" s="351">
        <f t="shared" si="25"/>
        <v>0</v>
      </c>
      <c r="AJ85" s="352">
        <f t="shared" si="26"/>
        <v>0</v>
      </c>
      <c r="AK85" s="349">
        <f>IF(AA85&gt;0,VLOOKUP(C85,'Reference Data 1'!$N$13:$O$17,2),0)</f>
        <v>0</v>
      </c>
      <c r="AL85" s="346">
        <f t="shared" si="27"/>
        <v>0</v>
      </c>
      <c r="AM85" s="353">
        <f t="shared" si="28"/>
        <v>0</v>
      </c>
      <c r="AN85" s="354">
        <f t="shared" si="29"/>
        <v>0</v>
      </c>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row>
    <row r="86" spans="1:219" ht="13.9" customHeight="1">
      <c r="A86" s="392"/>
      <c r="B86" s="160"/>
      <c r="C86" s="161"/>
      <c r="D86" s="161"/>
      <c r="E86" s="255"/>
      <c r="F86" s="396">
        <v>0</v>
      </c>
      <c r="G86" s="181"/>
      <c r="H86" s="186"/>
      <c r="I86" s="162"/>
      <c r="J86" s="163"/>
      <c r="K86" s="164"/>
      <c r="L86" s="164"/>
      <c r="M86" s="187"/>
      <c r="N86" s="458"/>
      <c r="O86" s="463"/>
      <c r="P86" s="190"/>
      <c r="Q86" s="165"/>
      <c r="R86" s="166"/>
      <c r="S86" s="191"/>
      <c r="T86" s="195"/>
      <c r="U86" s="167"/>
      <c r="V86" s="196"/>
      <c r="W86" s="199">
        <f t="shared" si="16"/>
        <v>0</v>
      </c>
      <c r="X86" s="344">
        <f>IF(G86&gt;0,HLOOKUP(C86,'Utility Allowances'!$O$33:$S$34,2),0)</f>
        <v>0</v>
      </c>
      <c r="Y86" s="345">
        <f t="shared" si="17"/>
        <v>0</v>
      </c>
      <c r="Z86" s="168">
        <f t="shared" si="18"/>
        <v>0</v>
      </c>
      <c r="AA86" s="346">
        <f t="shared" si="19"/>
        <v>0</v>
      </c>
      <c r="AB86" s="344">
        <f>IF(Y86&gt;0,VLOOKUP($Y86,'Reference Data 2'!$B$7:$C$71,2),0)</f>
        <v>0</v>
      </c>
      <c r="AC86" s="347">
        <f t="shared" si="20"/>
        <v>0</v>
      </c>
      <c r="AD86" s="348">
        <f t="shared" si="21"/>
        <v>0</v>
      </c>
      <c r="AE86" s="349">
        <f>IF(Y86&gt;0,VLOOKUP($Y86,'Reference Data 2'!$B$9:$D$71,3),0)</f>
        <v>0</v>
      </c>
      <c r="AF86" s="347">
        <f t="shared" si="22"/>
        <v>0</v>
      </c>
      <c r="AG86" s="346">
        <f t="shared" si="23"/>
        <v>0</v>
      </c>
      <c r="AH86" s="350">
        <f t="shared" si="24"/>
        <v>0</v>
      </c>
      <c r="AI86" s="351">
        <f t="shared" si="25"/>
        <v>0</v>
      </c>
      <c r="AJ86" s="352">
        <f t="shared" si="26"/>
        <v>0</v>
      </c>
      <c r="AK86" s="349">
        <f>IF(AA86&gt;0,VLOOKUP(C86,'Reference Data 1'!$N$13:$O$17,2),0)</f>
        <v>0</v>
      </c>
      <c r="AL86" s="346">
        <f t="shared" si="27"/>
        <v>0</v>
      </c>
      <c r="AM86" s="353">
        <f t="shared" si="28"/>
        <v>0</v>
      </c>
      <c r="AN86" s="354">
        <f t="shared" si="29"/>
        <v>0</v>
      </c>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row>
    <row r="87" spans="1:219" ht="13.9" customHeight="1">
      <c r="A87" s="392"/>
      <c r="B87" s="160"/>
      <c r="C87" s="161"/>
      <c r="D87" s="161"/>
      <c r="E87" s="255"/>
      <c r="F87" s="396">
        <v>0</v>
      </c>
      <c r="G87" s="181"/>
      <c r="H87" s="186"/>
      <c r="I87" s="162"/>
      <c r="J87" s="163"/>
      <c r="K87" s="164"/>
      <c r="L87" s="164"/>
      <c r="M87" s="187"/>
      <c r="N87" s="458"/>
      <c r="O87" s="463"/>
      <c r="P87" s="190"/>
      <c r="Q87" s="165"/>
      <c r="R87" s="166"/>
      <c r="S87" s="191"/>
      <c r="T87" s="195"/>
      <c r="U87" s="167"/>
      <c r="V87" s="196"/>
      <c r="W87" s="199">
        <f t="shared" si="16"/>
        <v>0</v>
      </c>
      <c r="X87" s="344">
        <f>IF(G87&gt;0,HLOOKUP(C87,'Utility Allowances'!$O$33:$S$34,2),0)</f>
        <v>0</v>
      </c>
      <c r="Y87" s="345">
        <f t="shared" si="17"/>
        <v>0</v>
      </c>
      <c r="Z87" s="168">
        <f t="shared" si="18"/>
        <v>0</v>
      </c>
      <c r="AA87" s="346">
        <f t="shared" si="19"/>
        <v>0</v>
      </c>
      <c r="AB87" s="344">
        <f>IF(Y87&gt;0,VLOOKUP($Y87,'Reference Data 2'!$B$7:$C$71,2),0)</f>
        <v>0</v>
      </c>
      <c r="AC87" s="347">
        <f t="shared" si="20"/>
        <v>0</v>
      </c>
      <c r="AD87" s="348">
        <f t="shared" si="21"/>
        <v>0</v>
      </c>
      <c r="AE87" s="349">
        <f>IF(Y87&gt;0,VLOOKUP($Y87,'Reference Data 2'!$B$9:$D$71,3),0)</f>
        <v>0</v>
      </c>
      <c r="AF87" s="347">
        <f t="shared" si="22"/>
        <v>0</v>
      </c>
      <c r="AG87" s="346">
        <f t="shared" si="23"/>
        <v>0</v>
      </c>
      <c r="AH87" s="350">
        <f t="shared" si="24"/>
        <v>0</v>
      </c>
      <c r="AI87" s="351">
        <f t="shared" si="25"/>
        <v>0</v>
      </c>
      <c r="AJ87" s="352">
        <f t="shared" si="26"/>
        <v>0</v>
      </c>
      <c r="AK87" s="349">
        <f>IF(AA87&gt;0,VLOOKUP(C87,'Reference Data 1'!$N$13:$O$17,2),0)</f>
        <v>0</v>
      </c>
      <c r="AL87" s="346">
        <f t="shared" si="27"/>
        <v>0</v>
      </c>
      <c r="AM87" s="353">
        <f t="shared" si="28"/>
        <v>0</v>
      </c>
      <c r="AN87" s="354">
        <f t="shared" si="29"/>
        <v>0</v>
      </c>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row>
    <row r="88" spans="1:219" ht="13.9" customHeight="1">
      <c r="A88" s="392"/>
      <c r="B88" s="160"/>
      <c r="C88" s="161"/>
      <c r="D88" s="161"/>
      <c r="E88" s="255"/>
      <c r="F88" s="396">
        <v>0</v>
      </c>
      <c r="G88" s="181"/>
      <c r="H88" s="186"/>
      <c r="I88" s="162"/>
      <c r="J88" s="163"/>
      <c r="K88" s="164"/>
      <c r="L88" s="164"/>
      <c r="M88" s="187"/>
      <c r="N88" s="458"/>
      <c r="O88" s="463"/>
      <c r="P88" s="190"/>
      <c r="Q88" s="165"/>
      <c r="R88" s="166"/>
      <c r="S88" s="191"/>
      <c r="T88" s="195"/>
      <c r="U88" s="167"/>
      <c r="V88" s="196"/>
      <c r="W88" s="199">
        <f t="shared" si="16"/>
        <v>0</v>
      </c>
      <c r="X88" s="344">
        <f>IF(G88&gt;0,HLOOKUP(C88,'Utility Allowances'!$O$33:$S$34,2),0)</f>
        <v>0</v>
      </c>
      <c r="Y88" s="345">
        <f t="shared" si="17"/>
        <v>0</v>
      </c>
      <c r="Z88" s="168">
        <f t="shared" si="18"/>
        <v>0</v>
      </c>
      <c r="AA88" s="346">
        <f t="shared" si="19"/>
        <v>0</v>
      </c>
      <c r="AB88" s="344">
        <f>IF(Y88&gt;0,VLOOKUP($Y88,'Reference Data 2'!$B$7:$C$71,2),0)</f>
        <v>0</v>
      </c>
      <c r="AC88" s="347">
        <f t="shared" si="20"/>
        <v>0</v>
      </c>
      <c r="AD88" s="348">
        <f t="shared" si="21"/>
        <v>0</v>
      </c>
      <c r="AE88" s="349">
        <f>IF(Y88&gt;0,VLOOKUP($Y88,'Reference Data 2'!$B$9:$D$71,3),0)</f>
        <v>0</v>
      </c>
      <c r="AF88" s="347">
        <f t="shared" si="22"/>
        <v>0</v>
      </c>
      <c r="AG88" s="346">
        <f t="shared" si="23"/>
        <v>0</v>
      </c>
      <c r="AH88" s="350">
        <f t="shared" si="24"/>
        <v>0</v>
      </c>
      <c r="AI88" s="351">
        <f t="shared" si="25"/>
        <v>0</v>
      </c>
      <c r="AJ88" s="352">
        <f t="shared" si="26"/>
        <v>0</v>
      </c>
      <c r="AK88" s="349">
        <f>IF(AA88&gt;0,VLOOKUP(C88,'Reference Data 1'!$N$13:$O$17,2),0)</f>
        <v>0</v>
      </c>
      <c r="AL88" s="346">
        <f t="shared" si="27"/>
        <v>0</v>
      </c>
      <c r="AM88" s="353">
        <f t="shared" si="28"/>
        <v>0</v>
      </c>
      <c r="AN88" s="354">
        <f t="shared" si="29"/>
        <v>0</v>
      </c>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row>
    <row r="89" spans="1:219" ht="13.9" customHeight="1">
      <c r="A89" s="392"/>
      <c r="B89" s="160"/>
      <c r="C89" s="161"/>
      <c r="D89" s="161"/>
      <c r="E89" s="255"/>
      <c r="F89" s="396">
        <v>0</v>
      </c>
      <c r="G89" s="181"/>
      <c r="H89" s="186"/>
      <c r="I89" s="162"/>
      <c r="J89" s="163"/>
      <c r="K89" s="164"/>
      <c r="L89" s="164"/>
      <c r="M89" s="187"/>
      <c r="N89" s="458"/>
      <c r="O89" s="463"/>
      <c r="P89" s="190"/>
      <c r="Q89" s="165"/>
      <c r="R89" s="166"/>
      <c r="S89" s="191"/>
      <c r="T89" s="195"/>
      <c r="U89" s="167"/>
      <c r="V89" s="196"/>
      <c r="W89" s="199">
        <f t="shared" si="16"/>
        <v>0</v>
      </c>
      <c r="X89" s="344">
        <f>IF(G89&gt;0,HLOOKUP(C89,'Utility Allowances'!$O$33:$S$34,2),0)</f>
        <v>0</v>
      </c>
      <c r="Y89" s="345">
        <f t="shared" si="17"/>
        <v>0</v>
      </c>
      <c r="Z89" s="168">
        <f t="shared" si="18"/>
        <v>0</v>
      </c>
      <c r="AA89" s="346">
        <f t="shared" si="19"/>
        <v>0</v>
      </c>
      <c r="AB89" s="344">
        <f>IF(Y89&gt;0,VLOOKUP($Y89,'Reference Data 2'!$B$7:$C$71,2),0)</f>
        <v>0</v>
      </c>
      <c r="AC89" s="347">
        <f t="shared" si="20"/>
        <v>0</v>
      </c>
      <c r="AD89" s="348">
        <f t="shared" si="21"/>
        <v>0</v>
      </c>
      <c r="AE89" s="349">
        <f>IF(Y89&gt;0,VLOOKUP($Y89,'Reference Data 2'!$B$9:$D$71,3),0)</f>
        <v>0</v>
      </c>
      <c r="AF89" s="347">
        <f t="shared" si="22"/>
        <v>0</v>
      </c>
      <c r="AG89" s="346">
        <f t="shared" si="23"/>
        <v>0</v>
      </c>
      <c r="AH89" s="350">
        <f t="shared" si="24"/>
        <v>0</v>
      </c>
      <c r="AI89" s="351">
        <f t="shared" si="25"/>
        <v>0</v>
      </c>
      <c r="AJ89" s="352">
        <f t="shared" si="26"/>
        <v>0</v>
      </c>
      <c r="AK89" s="349">
        <f>IF(AA89&gt;0,VLOOKUP(C89,'Reference Data 1'!$N$13:$O$17,2),0)</f>
        <v>0</v>
      </c>
      <c r="AL89" s="346">
        <f t="shared" si="27"/>
        <v>0</v>
      </c>
      <c r="AM89" s="353">
        <f t="shared" si="28"/>
        <v>0</v>
      </c>
      <c r="AN89" s="354">
        <f t="shared" si="29"/>
        <v>0</v>
      </c>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row>
    <row r="90" spans="1:219" ht="13.9" customHeight="1">
      <c r="A90" s="392"/>
      <c r="B90" s="160"/>
      <c r="C90" s="161"/>
      <c r="D90" s="161"/>
      <c r="E90" s="255"/>
      <c r="F90" s="396">
        <v>0</v>
      </c>
      <c r="G90" s="181"/>
      <c r="H90" s="186"/>
      <c r="I90" s="162"/>
      <c r="J90" s="163"/>
      <c r="K90" s="164"/>
      <c r="L90" s="164"/>
      <c r="M90" s="187"/>
      <c r="N90" s="458"/>
      <c r="O90" s="463"/>
      <c r="P90" s="190"/>
      <c r="Q90" s="165"/>
      <c r="R90" s="166"/>
      <c r="S90" s="191"/>
      <c r="T90" s="195"/>
      <c r="U90" s="167"/>
      <c r="V90" s="196"/>
      <c r="W90" s="199">
        <f t="shared" si="16"/>
        <v>0</v>
      </c>
      <c r="X90" s="344">
        <f>IF(G90&gt;0,HLOOKUP(C90,'Utility Allowances'!$O$33:$S$34,2),0)</f>
        <v>0</v>
      </c>
      <c r="Y90" s="345">
        <f t="shared" si="17"/>
        <v>0</v>
      </c>
      <c r="Z90" s="168">
        <f t="shared" si="18"/>
        <v>0</v>
      </c>
      <c r="AA90" s="346">
        <f t="shared" si="19"/>
        <v>0</v>
      </c>
      <c r="AB90" s="344">
        <f>IF(Y90&gt;0,VLOOKUP($Y90,'Reference Data 2'!$B$7:$C$71,2),0)</f>
        <v>0</v>
      </c>
      <c r="AC90" s="347">
        <f t="shared" si="20"/>
        <v>0</v>
      </c>
      <c r="AD90" s="348">
        <f t="shared" si="21"/>
        <v>0</v>
      </c>
      <c r="AE90" s="349">
        <f>IF(Y90&gt;0,VLOOKUP($Y90,'Reference Data 2'!$B$9:$D$71,3),0)</f>
        <v>0</v>
      </c>
      <c r="AF90" s="347">
        <f t="shared" si="22"/>
        <v>0</v>
      </c>
      <c r="AG90" s="346">
        <f t="shared" si="23"/>
        <v>0</v>
      </c>
      <c r="AH90" s="350">
        <f t="shared" si="24"/>
        <v>0</v>
      </c>
      <c r="AI90" s="351">
        <f t="shared" si="25"/>
        <v>0</v>
      </c>
      <c r="AJ90" s="352">
        <f t="shared" si="26"/>
        <v>0</v>
      </c>
      <c r="AK90" s="349">
        <f>IF(AA90&gt;0,VLOOKUP(C90,'Reference Data 1'!$N$13:$O$17,2),0)</f>
        <v>0</v>
      </c>
      <c r="AL90" s="346">
        <f t="shared" si="27"/>
        <v>0</v>
      </c>
      <c r="AM90" s="353">
        <f t="shared" si="28"/>
        <v>0</v>
      </c>
      <c r="AN90" s="354">
        <f t="shared" si="29"/>
        <v>0</v>
      </c>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row>
    <row r="91" spans="1:219" ht="13.9" customHeight="1">
      <c r="A91" s="392"/>
      <c r="B91" s="160"/>
      <c r="C91" s="161"/>
      <c r="D91" s="161"/>
      <c r="E91" s="255"/>
      <c r="F91" s="396">
        <v>0</v>
      </c>
      <c r="G91" s="181"/>
      <c r="H91" s="186"/>
      <c r="I91" s="162"/>
      <c r="J91" s="163"/>
      <c r="K91" s="164"/>
      <c r="L91" s="164"/>
      <c r="M91" s="187"/>
      <c r="N91" s="458"/>
      <c r="O91" s="463"/>
      <c r="P91" s="190"/>
      <c r="Q91" s="165"/>
      <c r="R91" s="166"/>
      <c r="S91" s="191"/>
      <c r="T91" s="195"/>
      <c r="U91" s="167"/>
      <c r="V91" s="196"/>
      <c r="W91" s="199">
        <f t="shared" si="16"/>
        <v>0</v>
      </c>
      <c r="X91" s="344">
        <f>IF(G91&gt;0,HLOOKUP(C91,'Utility Allowances'!$O$33:$S$34,2),0)</f>
        <v>0</v>
      </c>
      <c r="Y91" s="345">
        <f t="shared" si="17"/>
        <v>0</v>
      </c>
      <c r="Z91" s="168">
        <f t="shared" si="18"/>
        <v>0</v>
      </c>
      <c r="AA91" s="346">
        <f t="shared" si="19"/>
        <v>0</v>
      </c>
      <c r="AB91" s="344">
        <f>IF(Y91&gt;0,VLOOKUP($Y91,'Reference Data 2'!$B$7:$C$71,2),0)</f>
        <v>0</v>
      </c>
      <c r="AC91" s="347">
        <f t="shared" si="20"/>
        <v>0</v>
      </c>
      <c r="AD91" s="348">
        <f t="shared" si="21"/>
        <v>0</v>
      </c>
      <c r="AE91" s="349">
        <f>IF(Y91&gt;0,VLOOKUP($Y91,'Reference Data 2'!$B$9:$D$71,3),0)</f>
        <v>0</v>
      </c>
      <c r="AF91" s="347">
        <f t="shared" si="22"/>
        <v>0</v>
      </c>
      <c r="AG91" s="346">
        <f t="shared" si="23"/>
        <v>0</v>
      </c>
      <c r="AH91" s="350">
        <f t="shared" si="24"/>
        <v>0</v>
      </c>
      <c r="AI91" s="351">
        <f t="shared" si="25"/>
        <v>0</v>
      </c>
      <c r="AJ91" s="352">
        <f t="shared" si="26"/>
        <v>0</v>
      </c>
      <c r="AK91" s="349">
        <f>IF(AA91&gt;0,VLOOKUP(C91,'Reference Data 1'!$N$13:$O$17,2),0)</f>
        <v>0</v>
      </c>
      <c r="AL91" s="346">
        <f t="shared" si="27"/>
        <v>0</v>
      </c>
      <c r="AM91" s="353">
        <f t="shared" si="28"/>
        <v>0</v>
      </c>
      <c r="AN91" s="354">
        <f t="shared" si="29"/>
        <v>0</v>
      </c>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row>
    <row r="92" spans="1:219" ht="13.9" customHeight="1">
      <c r="A92" s="392"/>
      <c r="B92" s="160"/>
      <c r="C92" s="161"/>
      <c r="D92" s="161"/>
      <c r="E92" s="255"/>
      <c r="F92" s="396">
        <v>0</v>
      </c>
      <c r="G92" s="181"/>
      <c r="H92" s="186"/>
      <c r="I92" s="162"/>
      <c r="J92" s="163"/>
      <c r="K92" s="164"/>
      <c r="L92" s="164"/>
      <c r="M92" s="187"/>
      <c r="N92" s="458"/>
      <c r="O92" s="463"/>
      <c r="P92" s="190"/>
      <c r="Q92" s="165"/>
      <c r="R92" s="166"/>
      <c r="S92" s="191"/>
      <c r="T92" s="195"/>
      <c r="U92" s="167"/>
      <c r="V92" s="196"/>
      <c r="W92" s="199">
        <f t="shared" si="16"/>
        <v>0</v>
      </c>
      <c r="X92" s="344">
        <f>IF(G92&gt;0,HLOOKUP(C92,'Utility Allowances'!$O$33:$S$34,2),0)</f>
        <v>0</v>
      </c>
      <c r="Y92" s="345">
        <f t="shared" si="17"/>
        <v>0</v>
      </c>
      <c r="Z92" s="168">
        <f t="shared" si="18"/>
        <v>0</v>
      </c>
      <c r="AA92" s="346">
        <f t="shared" si="19"/>
        <v>0</v>
      </c>
      <c r="AB92" s="344">
        <f>IF(Y92&gt;0,VLOOKUP($Y92,'Reference Data 2'!$B$7:$C$71,2),0)</f>
        <v>0</v>
      </c>
      <c r="AC92" s="347">
        <f t="shared" si="20"/>
        <v>0</v>
      </c>
      <c r="AD92" s="348">
        <f t="shared" si="21"/>
        <v>0</v>
      </c>
      <c r="AE92" s="349">
        <f>IF(Y92&gt;0,VLOOKUP($Y92,'Reference Data 2'!$B$9:$D$71,3),0)</f>
        <v>0</v>
      </c>
      <c r="AF92" s="347">
        <f t="shared" si="22"/>
        <v>0</v>
      </c>
      <c r="AG92" s="346">
        <f t="shared" si="23"/>
        <v>0</v>
      </c>
      <c r="AH92" s="350">
        <f t="shared" si="24"/>
        <v>0</v>
      </c>
      <c r="AI92" s="351">
        <f t="shared" si="25"/>
        <v>0</v>
      </c>
      <c r="AJ92" s="352">
        <f t="shared" si="26"/>
        <v>0</v>
      </c>
      <c r="AK92" s="349">
        <f>IF(AA92&gt;0,VLOOKUP(C92,'Reference Data 1'!$N$13:$O$17,2),0)</f>
        <v>0</v>
      </c>
      <c r="AL92" s="346">
        <f t="shared" si="27"/>
        <v>0</v>
      </c>
      <c r="AM92" s="353">
        <f t="shared" si="28"/>
        <v>0</v>
      </c>
      <c r="AN92" s="354">
        <f t="shared" si="29"/>
        <v>0</v>
      </c>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row>
    <row r="93" spans="1:219" ht="13.9" customHeight="1">
      <c r="A93" s="392"/>
      <c r="B93" s="160"/>
      <c r="C93" s="161"/>
      <c r="D93" s="161"/>
      <c r="E93" s="255"/>
      <c r="F93" s="396">
        <v>0</v>
      </c>
      <c r="G93" s="181"/>
      <c r="H93" s="186"/>
      <c r="I93" s="162"/>
      <c r="J93" s="163"/>
      <c r="K93" s="164"/>
      <c r="L93" s="164"/>
      <c r="M93" s="187"/>
      <c r="N93" s="458"/>
      <c r="O93" s="463"/>
      <c r="P93" s="190"/>
      <c r="Q93" s="165"/>
      <c r="R93" s="166"/>
      <c r="S93" s="191"/>
      <c r="T93" s="195"/>
      <c r="U93" s="167"/>
      <c r="V93" s="196"/>
      <c r="W93" s="199">
        <f t="shared" si="16"/>
        <v>0</v>
      </c>
      <c r="X93" s="344">
        <f>IF(G93&gt;0,HLOOKUP(C93,'Utility Allowances'!$O$33:$S$34,2),0)</f>
        <v>0</v>
      </c>
      <c r="Y93" s="345">
        <f t="shared" si="17"/>
        <v>0</v>
      </c>
      <c r="Z93" s="168">
        <f t="shared" si="18"/>
        <v>0</v>
      </c>
      <c r="AA93" s="346">
        <f t="shared" si="19"/>
        <v>0</v>
      </c>
      <c r="AB93" s="344">
        <f>IF(Y93&gt;0,VLOOKUP($Y93,'Reference Data 2'!$B$7:$C$71,2),0)</f>
        <v>0</v>
      </c>
      <c r="AC93" s="347">
        <f t="shared" si="20"/>
        <v>0</v>
      </c>
      <c r="AD93" s="348">
        <f t="shared" si="21"/>
        <v>0</v>
      </c>
      <c r="AE93" s="349">
        <f>IF(Y93&gt;0,VLOOKUP($Y93,'Reference Data 2'!$B$9:$D$71,3),0)</f>
        <v>0</v>
      </c>
      <c r="AF93" s="347">
        <f t="shared" si="22"/>
        <v>0</v>
      </c>
      <c r="AG93" s="346">
        <f t="shared" si="23"/>
        <v>0</v>
      </c>
      <c r="AH93" s="350">
        <f t="shared" si="24"/>
        <v>0</v>
      </c>
      <c r="AI93" s="351">
        <f t="shared" si="25"/>
        <v>0</v>
      </c>
      <c r="AJ93" s="352">
        <f t="shared" si="26"/>
        <v>0</v>
      </c>
      <c r="AK93" s="349">
        <f>IF(AA93&gt;0,VLOOKUP(C93,'Reference Data 1'!$N$13:$O$17,2),0)</f>
        <v>0</v>
      </c>
      <c r="AL93" s="346">
        <f t="shared" si="27"/>
        <v>0</v>
      </c>
      <c r="AM93" s="353">
        <f t="shared" si="28"/>
        <v>0</v>
      </c>
      <c r="AN93" s="354">
        <f t="shared" si="29"/>
        <v>0</v>
      </c>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row>
    <row r="94" spans="1:219" ht="13.9" customHeight="1">
      <c r="A94" s="392"/>
      <c r="B94" s="160"/>
      <c r="C94" s="161"/>
      <c r="D94" s="161"/>
      <c r="E94" s="255"/>
      <c r="F94" s="396">
        <v>0</v>
      </c>
      <c r="G94" s="181"/>
      <c r="H94" s="186"/>
      <c r="I94" s="162"/>
      <c r="J94" s="163"/>
      <c r="K94" s="164"/>
      <c r="L94" s="164"/>
      <c r="M94" s="187"/>
      <c r="N94" s="458"/>
      <c r="O94" s="463"/>
      <c r="P94" s="190"/>
      <c r="Q94" s="165"/>
      <c r="R94" s="166"/>
      <c r="S94" s="191"/>
      <c r="T94" s="195"/>
      <c r="U94" s="167"/>
      <c r="V94" s="196"/>
      <c r="W94" s="199">
        <f t="shared" si="16"/>
        <v>0</v>
      </c>
      <c r="X94" s="344">
        <f>IF(G94&gt;0,HLOOKUP(C94,'Utility Allowances'!$O$33:$S$34,2),0)</f>
        <v>0</v>
      </c>
      <c r="Y94" s="345">
        <f t="shared" si="17"/>
        <v>0</v>
      </c>
      <c r="Z94" s="168">
        <f t="shared" si="18"/>
        <v>0</v>
      </c>
      <c r="AA94" s="346">
        <f t="shared" si="19"/>
        <v>0</v>
      </c>
      <c r="AB94" s="344">
        <f>IF(Y94&gt;0,VLOOKUP($Y94,'Reference Data 2'!$B$7:$C$71,2),0)</f>
        <v>0</v>
      </c>
      <c r="AC94" s="347">
        <f t="shared" si="20"/>
        <v>0</v>
      </c>
      <c r="AD94" s="348">
        <f t="shared" si="21"/>
        <v>0</v>
      </c>
      <c r="AE94" s="349">
        <f>IF(Y94&gt;0,VLOOKUP($Y94,'Reference Data 2'!$B$9:$D$71,3),0)</f>
        <v>0</v>
      </c>
      <c r="AF94" s="347">
        <f t="shared" si="22"/>
        <v>0</v>
      </c>
      <c r="AG94" s="346">
        <f t="shared" si="23"/>
        <v>0</v>
      </c>
      <c r="AH94" s="350">
        <f t="shared" si="24"/>
        <v>0</v>
      </c>
      <c r="AI94" s="351">
        <f t="shared" si="25"/>
        <v>0</v>
      </c>
      <c r="AJ94" s="352">
        <f t="shared" si="26"/>
        <v>0</v>
      </c>
      <c r="AK94" s="349">
        <f>IF(AA94&gt;0,VLOOKUP(C94,'Reference Data 1'!$N$13:$O$17,2),0)</f>
        <v>0</v>
      </c>
      <c r="AL94" s="346">
        <f t="shared" si="27"/>
        <v>0</v>
      </c>
      <c r="AM94" s="353">
        <f t="shared" si="28"/>
        <v>0</v>
      </c>
      <c r="AN94" s="354">
        <f t="shared" si="29"/>
        <v>0</v>
      </c>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row>
    <row r="95" spans="1:219" ht="13.9" customHeight="1">
      <c r="A95" s="392"/>
      <c r="B95" s="160"/>
      <c r="C95" s="161"/>
      <c r="D95" s="161"/>
      <c r="E95" s="255"/>
      <c r="F95" s="396">
        <v>0</v>
      </c>
      <c r="G95" s="181"/>
      <c r="H95" s="186"/>
      <c r="I95" s="162"/>
      <c r="J95" s="163"/>
      <c r="K95" s="164"/>
      <c r="L95" s="164"/>
      <c r="M95" s="187"/>
      <c r="N95" s="458"/>
      <c r="O95" s="463"/>
      <c r="P95" s="190"/>
      <c r="Q95" s="165"/>
      <c r="R95" s="166"/>
      <c r="S95" s="191"/>
      <c r="T95" s="195"/>
      <c r="U95" s="167"/>
      <c r="V95" s="196"/>
      <c r="W95" s="199">
        <f t="shared" si="16"/>
        <v>0</v>
      </c>
      <c r="X95" s="344">
        <f>IF(G95&gt;0,HLOOKUP(C95,'Utility Allowances'!$O$33:$S$34,2),0)</f>
        <v>0</v>
      </c>
      <c r="Y95" s="345">
        <f t="shared" si="17"/>
        <v>0</v>
      </c>
      <c r="Z95" s="168">
        <f t="shared" si="18"/>
        <v>0</v>
      </c>
      <c r="AA95" s="346">
        <f t="shared" si="19"/>
        <v>0</v>
      </c>
      <c r="AB95" s="344">
        <f>IF(Y95&gt;0,VLOOKUP($Y95,'Reference Data 2'!$B$7:$C$71,2),0)</f>
        <v>0</v>
      </c>
      <c r="AC95" s="347">
        <f t="shared" si="20"/>
        <v>0</v>
      </c>
      <c r="AD95" s="348">
        <f t="shared" si="21"/>
        <v>0</v>
      </c>
      <c r="AE95" s="349">
        <f>IF(Y95&gt;0,VLOOKUP($Y95,'Reference Data 2'!$B$9:$D$71,3),0)</f>
        <v>0</v>
      </c>
      <c r="AF95" s="347">
        <f t="shared" si="22"/>
        <v>0</v>
      </c>
      <c r="AG95" s="346">
        <f t="shared" si="23"/>
        <v>0</v>
      </c>
      <c r="AH95" s="350">
        <f t="shared" si="24"/>
        <v>0</v>
      </c>
      <c r="AI95" s="351">
        <f t="shared" si="25"/>
        <v>0</v>
      </c>
      <c r="AJ95" s="352">
        <f t="shared" si="26"/>
        <v>0</v>
      </c>
      <c r="AK95" s="349">
        <f>IF(AA95&gt;0,VLOOKUP(C95,'Reference Data 1'!$N$13:$O$17,2),0)</f>
        <v>0</v>
      </c>
      <c r="AL95" s="346">
        <f t="shared" si="27"/>
        <v>0</v>
      </c>
      <c r="AM95" s="353">
        <f t="shared" si="28"/>
        <v>0</v>
      </c>
      <c r="AN95" s="354">
        <f t="shared" si="29"/>
        <v>0</v>
      </c>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row>
    <row r="96" spans="1:219" ht="13.9" customHeight="1">
      <c r="A96" s="392"/>
      <c r="B96" s="160"/>
      <c r="C96" s="161"/>
      <c r="D96" s="161"/>
      <c r="E96" s="255"/>
      <c r="F96" s="396">
        <v>0</v>
      </c>
      <c r="G96" s="181"/>
      <c r="H96" s="186"/>
      <c r="I96" s="162"/>
      <c r="J96" s="163"/>
      <c r="K96" s="164"/>
      <c r="L96" s="164"/>
      <c r="M96" s="187"/>
      <c r="N96" s="458"/>
      <c r="O96" s="463"/>
      <c r="P96" s="190"/>
      <c r="Q96" s="165"/>
      <c r="R96" s="166"/>
      <c r="S96" s="191"/>
      <c r="T96" s="195"/>
      <c r="U96" s="167"/>
      <c r="V96" s="196"/>
      <c r="W96" s="199">
        <f t="shared" si="16"/>
        <v>0</v>
      </c>
      <c r="X96" s="344">
        <f>IF(G96&gt;0,HLOOKUP(C96,'Utility Allowances'!$O$33:$S$34,2),0)</f>
        <v>0</v>
      </c>
      <c r="Y96" s="345">
        <f t="shared" si="17"/>
        <v>0</v>
      </c>
      <c r="Z96" s="168">
        <f t="shared" si="18"/>
        <v>0</v>
      </c>
      <c r="AA96" s="346">
        <f t="shared" si="19"/>
        <v>0</v>
      </c>
      <c r="AB96" s="344">
        <f>IF(Y96&gt;0,VLOOKUP($Y96,'Reference Data 2'!$B$7:$C$71,2),0)</f>
        <v>0</v>
      </c>
      <c r="AC96" s="347">
        <f t="shared" si="20"/>
        <v>0</v>
      </c>
      <c r="AD96" s="348">
        <f t="shared" si="21"/>
        <v>0</v>
      </c>
      <c r="AE96" s="349">
        <f>IF(Y96&gt;0,VLOOKUP($Y96,'Reference Data 2'!$B$9:$D$71,3),0)</f>
        <v>0</v>
      </c>
      <c r="AF96" s="347">
        <f t="shared" si="22"/>
        <v>0</v>
      </c>
      <c r="AG96" s="346">
        <f t="shared" si="23"/>
        <v>0</v>
      </c>
      <c r="AH96" s="350">
        <f t="shared" si="24"/>
        <v>0</v>
      </c>
      <c r="AI96" s="351">
        <f t="shared" si="25"/>
        <v>0</v>
      </c>
      <c r="AJ96" s="352">
        <f t="shared" si="26"/>
        <v>0</v>
      </c>
      <c r="AK96" s="349">
        <f>IF(AA96&gt;0,VLOOKUP(C96,'Reference Data 1'!$N$13:$O$17,2),0)</f>
        <v>0</v>
      </c>
      <c r="AL96" s="346">
        <f t="shared" si="27"/>
        <v>0</v>
      </c>
      <c r="AM96" s="353">
        <f t="shared" si="28"/>
        <v>0</v>
      </c>
      <c r="AN96" s="354">
        <f t="shared" si="29"/>
        <v>0</v>
      </c>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row>
    <row r="97" spans="1:219" ht="13.9" customHeight="1">
      <c r="A97" s="392"/>
      <c r="B97" s="160"/>
      <c r="C97" s="161"/>
      <c r="D97" s="161"/>
      <c r="E97" s="255"/>
      <c r="F97" s="396">
        <v>0</v>
      </c>
      <c r="G97" s="181"/>
      <c r="H97" s="186"/>
      <c r="I97" s="162"/>
      <c r="J97" s="163"/>
      <c r="K97" s="164"/>
      <c r="L97" s="164"/>
      <c r="M97" s="187"/>
      <c r="N97" s="458"/>
      <c r="O97" s="463"/>
      <c r="P97" s="190"/>
      <c r="Q97" s="165"/>
      <c r="R97" s="166"/>
      <c r="S97" s="191"/>
      <c r="T97" s="195"/>
      <c r="U97" s="167"/>
      <c r="V97" s="196"/>
      <c r="W97" s="199">
        <f t="shared" si="16"/>
        <v>0</v>
      </c>
      <c r="X97" s="344">
        <f>IF(G97&gt;0,HLOOKUP(C97,'Utility Allowances'!$O$33:$S$34,2),0)</f>
        <v>0</v>
      </c>
      <c r="Y97" s="345">
        <f t="shared" si="17"/>
        <v>0</v>
      </c>
      <c r="Z97" s="168">
        <f t="shared" si="18"/>
        <v>0</v>
      </c>
      <c r="AA97" s="346">
        <f t="shared" si="19"/>
        <v>0</v>
      </c>
      <c r="AB97" s="344">
        <f>IF(Y97&gt;0,VLOOKUP($Y97,'Reference Data 2'!$B$7:$C$71,2),0)</f>
        <v>0</v>
      </c>
      <c r="AC97" s="347">
        <f t="shared" si="20"/>
        <v>0</v>
      </c>
      <c r="AD97" s="348">
        <f t="shared" si="21"/>
        <v>0</v>
      </c>
      <c r="AE97" s="349">
        <f>IF(Y97&gt;0,VLOOKUP($Y97,'Reference Data 2'!$B$9:$D$71,3),0)</f>
        <v>0</v>
      </c>
      <c r="AF97" s="347">
        <f t="shared" si="22"/>
        <v>0</v>
      </c>
      <c r="AG97" s="346">
        <f t="shared" si="23"/>
        <v>0</v>
      </c>
      <c r="AH97" s="350">
        <f t="shared" si="24"/>
        <v>0</v>
      </c>
      <c r="AI97" s="351">
        <f t="shared" si="25"/>
        <v>0</v>
      </c>
      <c r="AJ97" s="352">
        <f t="shared" si="26"/>
        <v>0</v>
      </c>
      <c r="AK97" s="349">
        <f>IF(AA97&gt;0,VLOOKUP(C97,'Reference Data 1'!$N$13:$O$17,2),0)</f>
        <v>0</v>
      </c>
      <c r="AL97" s="346">
        <f t="shared" si="27"/>
        <v>0</v>
      </c>
      <c r="AM97" s="353">
        <f t="shared" si="28"/>
        <v>0</v>
      </c>
      <c r="AN97" s="354">
        <f t="shared" si="29"/>
        <v>0</v>
      </c>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row>
    <row r="98" spans="1:219" ht="13.9" customHeight="1">
      <c r="A98" s="392"/>
      <c r="B98" s="160"/>
      <c r="C98" s="161"/>
      <c r="D98" s="161"/>
      <c r="E98" s="255"/>
      <c r="F98" s="396">
        <v>0</v>
      </c>
      <c r="G98" s="181"/>
      <c r="H98" s="186"/>
      <c r="I98" s="162"/>
      <c r="J98" s="163"/>
      <c r="K98" s="164"/>
      <c r="L98" s="164"/>
      <c r="M98" s="187"/>
      <c r="N98" s="458"/>
      <c r="O98" s="463"/>
      <c r="P98" s="190"/>
      <c r="Q98" s="165"/>
      <c r="R98" s="166"/>
      <c r="S98" s="191"/>
      <c r="T98" s="195"/>
      <c r="U98" s="167"/>
      <c r="V98" s="196"/>
      <c r="W98" s="199">
        <f t="shared" si="16"/>
        <v>0</v>
      </c>
      <c r="X98" s="344">
        <f>IF(G98&gt;0,HLOOKUP(C98,'Utility Allowances'!$O$33:$S$34,2),0)</f>
        <v>0</v>
      </c>
      <c r="Y98" s="345">
        <f t="shared" si="17"/>
        <v>0</v>
      </c>
      <c r="Z98" s="168">
        <f t="shared" si="18"/>
        <v>0</v>
      </c>
      <c r="AA98" s="346">
        <f t="shared" si="19"/>
        <v>0</v>
      </c>
      <c r="AB98" s="344">
        <f>IF(Y98&gt;0,VLOOKUP($Y98,'Reference Data 2'!$B$7:$C$71,2),0)</f>
        <v>0</v>
      </c>
      <c r="AC98" s="347">
        <f t="shared" si="20"/>
        <v>0</v>
      </c>
      <c r="AD98" s="348">
        <f t="shared" si="21"/>
        <v>0</v>
      </c>
      <c r="AE98" s="349">
        <f>IF(Y98&gt;0,VLOOKUP($Y98,'Reference Data 2'!$B$9:$D$71,3),0)</f>
        <v>0</v>
      </c>
      <c r="AF98" s="347">
        <f t="shared" si="22"/>
        <v>0</v>
      </c>
      <c r="AG98" s="346">
        <f t="shared" si="23"/>
        <v>0</v>
      </c>
      <c r="AH98" s="350">
        <f t="shared" si="24"/>
        <v>0</v>
      </c>
      <c r="AI98" s="351">
        <f t="shared" si="25"/>
        <v>0</v>
      </c>
      <c r="AJ98" s="352">
        <f t="shared" si="26"/>
        <v>0</v>
      </c>
      <c r="AK98" s="349">
        <f>IF(AA98&gt;0,VLOOKUP(C98,'Reference Data 1'!$N$13:$O$17,2),0)</f>
        <v>0</v>
      </c>
      <c r="AL98" s="346">
        <f t="shared" si="27"/>
        <v>0</v>
      </c>
      <c r="AM98" s="353">
        <f t="shared" si="28"/>
        <v>0</v>
      </c>
      <c r="AN98" s="354">
        <f t="shared" si="29"/>
        <v>0</v>
      </c>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row>
    <row r="99" spans="1:219" ht="13.9" customHeight="1">
      <c r="A99" s="392"/>
      <c r="B99" s="160"/>
      <c r="C99" s="161"/>
      <c r="D99" s="161"/>
      <c r="E99" s="255"/>
      <c r="F99" s="396">
        <v>0</v>
      </c>
      <c r="G99" s="181"/>
      <c r="H99" s="186"/>
      <c r="I99" s="162"/>
      <c r="J99" s="163"/>
      <c r="K99" s="164"/>
      <c r="L99" s="164"/>
      <c r="M99" s="187"/>
      <c r="N99" s="458"/>
      <c r="O99" s="463"/>
      <c r="P99" s="190"/>
      <c r="Q99" s="165"/>
      <c r="R99" s="166"/>
      <c r="S99" s="191"/>
      <c r="T99" s="195"/>
      <c r="U99" s="167"/>
      <c r="V99" s="196"/>
      <c r="W99" s="199">
        <f t="shared" si="16"/>
        <v>0</v>
      </c>
      <c r="X99" s="344">
        <f>IF(G99&gt;0,HLOOKUP(C99,'Utility Allowances'!$O$33:$S$34,2),0)</f>
        <v>0</v>
      </c>
      <c r="Y99" s="345">
        <f t="shared" si="17"/>
        <v>0</v>
      </c>
      <c r="Z99" s="168">
        <f t="shared" si="18"/>
        <v>0</v>
      </c>
      <c r="AA99" s="346">
        <f t="shared" si="19"/>
        <v>0</v>
      </c>
      <c r="AB99" s="344">
        <f>IF(Y99&gt;0,VLOOKUP($Y99,'Reference Data 2'!$B$7:$C$71,2),0)</f>
        <v>0</v>
      </c>
      <c r="AC99" s="347">
        <f t="shared" si="20"/>
        <v>0</v>
      </c>
      <c r="AD99" s="348">
        <f t="shared" si="21"/>
        <v>0</v>
      </c>
      <c r="AE99" s="349">
        <f>IF(Y99&gt;0,VLOOKUP($Y99,'Reference Data 2'!$B$9:$D$71,3),0)</f>
        <v>0</v>
      </c>
      <c r="AF99" s="347">
        <f t="shared" si="22"/>
        <v>0</v>
      </c>
      <c r="AG99" s="346">
        <f t="shared" si="23"/>
        <v>0</v>
      </c>
      <c r="AH99" s="350">
        <f t="shared" si="24"/>
        <v>0</v>
      </c>
      <c r="AI99" s="351">
        <f t="shared" si="25"/>
        <v>0</v>
      </c>
      <c r="AJ99" s="352">
        <f t="shared" si="26"/>
        <v>0</v>
      </c>
      <c r="AK99" s="349">
        <f>IF(AA99&gt;0,VLOOKUP(C99,'Reference Data 1'!$N$13:$O$17,2),0)</f>
        <v>0</v>
      </c>
      <c r="AL99" s="346">
        <f t="shared" si="27"/>
        <v>0</v>
      </c>
      <c r="AM99" s="353">
        <f t="shared" si="28"/>
        <v>0</v>
      </c>
      <c r="AN99" s="354">
        <f t="shared" si="29"/>
        <v>0</v>
      </c>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row>
    <row r="100" spans="1:219" ht="13.9" customHeight="1">
      <c r="A100" s="392"/>
      <c r="B100" s="160"/>
      <c r="C100" s="161"/>
      <c r="D100" s="161"/>
      <c r="E100" s="255"/>
      <c r="F100" s="396">
        <v>0</v>
      </c>
      <c r="G100" s="181"/>
      <c r="H100" s="186"/>
      <c r="I100" s="162"/>
      <c r="J100" s="163"/>
      <c r="K100" s="164"/>
      <c r="L100" s="164"/>
      <c r="M100" s="187"/>
      <c r="N100" s="458"/>
      <c r="O100" s="463"/>
      <c r="P100" s="190"/>
      <c r="Q100" s="165"/>
      <c r="R100" s="166"/>
      <c r="S100" s="191"/>
      <c r="T100" s="195"/>
      <c r="U100" s="167"/>
      <c r="V100" s="196"/>
      <c r="W100" s="199">
        <f t="shared" si="16"/>
        <v>0</v>
      </c>
      <c r="X100" s="344">
        <f>IF(G100&gt;0,HLOOKUP(C100,'Utility Allowances'!$O$33:$S$34,2),0)</f>
        <v>0</v>
      </c>
      <c r="Y100" s="345">
        <f t="shared" si="17"/>
        <v>0</v>
      </c>
      <c r="Z100" s="168">
        <f t="shared" si="18"/>
        <v>0</v>
      </c>
      <c r="AA100" s="346">
        <f t="shared" si="19"/>
        <v>0</v>
      </c>
      <c r="AB100" s="344">
        <f>IF(Y100&gt;0,VLOOKUP($Y100,'Reference Data 2'!$B$7:$C$71,2),0)</f>
        <v>0</v>
      </c>
      <c r="AC100" s="347">
        <f t="shared" si="20"/>
        <v>0</v>
      </c>
      <c r="AD100" s="348">
        <f t="shared" si="21"/>
        <v>0</v>
      </c>
      <c r="AE100" s="349">
        <f>IF(Y100&gt;0,VLOOKUP($Y100,'Reference Data 2'!$B$9:$D$71,3),0)</f>
        <v>0</v>
      </c>
      <c r="AF100" s="347">
        <f t="shared" si="22"/>
        <v>0</v>
      </c>
      <c r="AG100" s="346">
        <f t="shared" si="23"/>
        <v>0</v>
      </c>
      <c r="AH100" s="350">
        <f t="shared" si="24"/>
        <v>0</v>
      </c>
      <c r="AI100" s="351">
        <f t="shared" si="25"/>
        <v>0</v>
      </c>
      <c r="AJ100" s="352">
        <f t="shared" si="26"/>
        <v>0</v>
      </c>
      <c r="AK100" s="349">
        <f>IF(AA100&gt;0,VLOOKUP(C100,'Reference Data 1'!$N$13:$O$17,2),0)</f>
        <v>0</v>
      </c>
      <c r="AL100" s="346">
        <f t="shared" si="27"/>
        <v>0</v>
      </c>
      <c r="AM100" s="353">
        <f t="shared" si="28"/>
        <v>0</v>
      </c>
      <c r="AN100" s="354">
        <f t="shared" si="29"/>
        <v>0</v>
      </c>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row>
    <row r="101" spans="1:219" ht="13.9" customHeight="1">
      <c r="A101" s="392"/>
      <c r="B101" s="160"/>
      <c r="C101" s="161"/>
      <c r="D101" s="161"/>
      <c r="E101" s="255"/>
      <c r="F101" s="396">
        <v>0</v>
      </c>
      <c r="G101" s="181"/>
      <c r="H101" s="186"/>
      <c r="I101" s="162"/>
      <c r="J101" s="163"/>
      <c r="K101" s="164"/>
      <c r="L101" s="164"/>
      <c r="M101" s="187"/>
      <c r="N101" s="458"/>
      <c r="O101" s="463"/>
      <c r="P101" s="190"/>
      <c r="Q101" s="165"/>
      <c r="R101" s="166"/>
      <c r="S101" s="191"/>
      <c r="T101" s="195"/>
      <c r="U101" s="167"/>
      <c r="V101" s="196"/>
      <c r="W101" s="199">
        <f t="shared" si="16"/>
        <v>0</v>
      </c>
      <c r="X101" s="344">
        <f>IF(G101&gt;0,HLOOKUP(C101,'Utility Allowances'!$O$33:$S$34,2),0)</f>
        <v>0</v>
      </c>
      <c r="Y101" s="345">
        <f t="shared" si="17"/>
        <v>0</v>
      </c>
      <c r="Z101" s="168">
        <f t="shared" si="18"/>
        <v>0</v>
      </c>
      <c r="AA101" s="346">
        <f t="shared" si="19"/>
        <v>0</v>
      </c>
      <c r="AB101" s="344">
        <f>IF(Y101&gt;0,VLOOKUP($Y101,'Reference Data 2'!$B$7:$C$71,2),0)</f>
        <v>0</v>
      </c>
      <c r="AC101" s="347">
        <f t="shared" si="20"/>
        <v>0</v>
      </c>
      <c r="AD101" s="348">
        <f t="shared" si="21"/>
        <v>0</v>
      </c>
      <c r="AE101" s="349">
        <f>IF(Y101&gt;0,VLOOKUP($Y101,'Reference Data 2'!$B$9:$D$71,3),0)</f>
        <v>0</v>
      </c>
      <c r="AF101" s="347">
        <f t="shared" si="22"/>
        <v>0</v>
      </c>
      <c r="AG101" s="346">
        <f t="shared" si="23"/>
        <v>0</v>
      </c>
      <c r="AH101" s="350">
        <f t="shared" si="24"/>
        <v>0</v>
      </c>
      <c r="AI101" s="351">
        <f t="shared" si="25"/>
        <v>0</v>
      </c>
      <c r="AJ101" s="352">
        <f t="shared" si="26"/>
        <v>0</v>
      </c>
      <c r="AK101" s="349">
        <f>IF(AA101&gt;0,VLOOKUP(C101,'Reference Data 1'!$N$13:$O$17,2),0)</f>
        <v>0</v>
      </c>
      <c r="AL101" s="346">
        <f t="shared" si="27"/>
        <v>0</v>
      </c>
      <c r="AM101" s="353">
        <f t="shared" si="28"/>
        <v>0</v>
      </c>
      <c r="AN101" s="354">
        <f t="shared" si="29"/>
        <v>0</v>
      </c>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row>
    <row r="102" spans="1:219" ht="13.9" customHeight="1">
      <c r="A102" s="392"/>
      <c r="B102" s="160"/>
      <c r="C102" s="161"/>
      <c r="D102" s="161"/>
      <c r="E102" s="255"/>
      <c r="F102" s="396">
        <v>0</v>
      </c>
      <c r="G102" s="181"/>
      <c r="H102" s="186"/>
      <c r="I102" s="162"/>
      <c r="J102" s="163"/>
      <c r="K102" s="164"/>
      <c r="L102" s="164"/>
      <c r="M102" s="187"/>
      <c r="N102" s="458"/>
      <c r="O102" s="463"/>
      <c r="P102" s="190"/>
      <c r="Q102" s="165"/>
      <c r="R102" s="166"/>
      <c r="S102" s="191"/>
      <c r="T102" s="195"/>
      <c r="U102" s="167"/>
      <c r="V102" s="196"/>
      <c r="W102" s="199">
        <f t="shared" si="16"/>
        <v>0</v>
      </c>
      <c r="X102" s="344">
        <f>IF(G102&gt;0,HLOOKUP(C102,'Utility Allowances'!$O$33:$S$34,2),0)</f>
        <v>0</v>
      </c>
      <c r="Y102" s="345">
        <f t="shared" si="17"/>
        <v>0</v>
      </c>
      <c r="Z102" s="168">
        <f t="shared" si="18"/>
        <v>0</v>
      </c>
      <c r="AA102" s="346">
        <f t="shared" si="19"/>
        <v>0</v>
      </c>
      <c r="AB102" s="344">
        <f>IF(Y102&gt;0,VLOOKUP($Y102,'Reference Data 2'!$B$7:$C$71,2),0)</f>
        <v>0</v>
      </c>
      <c r="AC102" s="347">
        <f t="shared" si="20"/>
        <v>0</v>
      </c>
      <c r="AD102" s="348">
        <f t="shared" si="21"/>
        <v>0</v>
      </c>
      <c r="AE102" s="349">
        <f>IF(Y102&gt;0,VLOOKUP($Y102,'Reference Data 2'!$B$9:$D$71,3),0)</f>
        <v>0</v>
      </c>
      <c r="AF102" s="347">
        <f t="shared" si="22"/>
        <v>0</v>
      </c>
      <c r="AG102" s="346">
        <f t="shared" si="23"/>
        <v>0</v>
      </c>
      <c r="AH102" s="350">
        <f t="shared" si="24"/>
        <v>0</v>
      </c>
      <c r="AI102" s="351">
        <f t="shared" si="25"/>
        <v>0</v>
      </c>
      <c r="AJ102" s="352">
        <f t="shared" si="26"/>
        <v>0</v>
      </c>
      <c r="AK102" s="349">
        <f>IF(AA102&gt;0,VLOOKUP(C102,'Reference Data 1'!$N$13:$O$17,2),0)</f>
        <v>0</v>
      </c>
      <c r="AL102" s="346">
        <f t="shared" si="27"/>
        <v>0</v>
      </c>
      <c r="AM102" s="353">
        <f t="shared" si="28"/>
        <v>0</v>
      </c>
      <c r="AN102" s="354">
        <f t="shared" si="29"/>
        <v>0</v>
      </c>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row>
    <row r="103" spans="1:219" ht="13.9" customHeight="1">
      <c r="A103" s="392"/>
      <c r="B103" s="160"/>
      <c r="C103" s="161"/>
      <c r="D103" s="161"/>
      <c r="E103" s="255"/>
      <c r="F103" s="396">
        <v>0</v>
      </c>
      <c r="G103" s="181"/>
      <c r="H103" s="186"/>
      <c r="I103" s="162"/>
      <c r="J103" s="163"/>
      <c r="K103" s="164"/>
      <c r="L103" s="164"/>
      <c r="M103" s="187"/>
      <c r="N103" s="458"/>
      <c r="O103" s="463"/>
      <c r="P103" s="190"/>
      <c r="Q103" s="165"/>
      <c r="R103" s="166"/>
      <c r="S103" s="191"/>
      <c r="T103" s="195"/>
      <c r="U103" s="167"/>
      <c r="V103" s="196"/>
      <c r="W103" s="199">
        <f t="shared" si="16"/>
        <v>0</v>
      </c>
      <c r="X103" s="344">
        <f>IF(G103&gt;0,HLOOKUP(C103,'Utility Allowances'!$O$33:$S$34,2),0)</f>
        <v>0</v>
      </c>
      <c r="Y103" s="345">
        <f t="shared" si="17"/>
        <v>0</v>
      </c>
      <c r="Z103" s="168">
        <f t="shared" si="18"/>
        <v>0</v>
      </c>
      <c r="AA103" s="346">
        <f t="shared" si="19"/>
        <v>0</v>
      </c>
      <c r="AB103" s="344">
        <f>IF(Y103&gt;0,VLOOKUP($Y103,'Reference Data 2'!$B$7:$C$71,2),0)</f>
        <v>0</v>
      </c>
      <c r="AC103" s="347">
        <f t="shared" si="20"/>
        <v>0</v>
      </c>
      <c r="AD103" s="348">
        <f t="shared" si="21"/>
        <v>0</v>
      </c>
      <c r="AE103" s="349">
        <f>IF(Y103&gt;0,VLOOKUP($Y103,'Reference Data 2'!$B$9:$D$71,3),0)</f>
        <v>0</v>
      </c>
      <c r="AF103" s="347">
        <f t="shared" si="22"/>
        <v>0</v>
      </c>
      <c r="AG103" s="346">
        <f t="shared" si="23"/>
        <v>0</v>
      </c>
      <c r="AH103" s="350">
        <f t="shared" si="24"/>
        <v>0</v>
      </c>
      <c r="AI103" s="351">
        <f t="shared" si="25"/>
        <v>0</v>
      </c>
      <c r="AJ103" s="352">
        <f t="shared" si="26"/>
        <v>0</v>
      </c>
      <c r="AK103" s="349">
        <f>IF(AA103&gt;0,VLOOKUP(C103,'Reference Data 1'!$N$13:$O$17,2),0)</f>
        <v>0</v>
      </c>
      <c r="AL103" s="346">
        <f t="shared" si="27"/>
        <v>0</v>
      </c>
      <c r="AM103" s="353">
        <f t="shared" si="28"/>
        <v>0</v>
      </c>
      <c r="AN103" s="354">
        <f t="shared" si="29"/>
        <v>0</v>
      </c>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row>
    <row r="104" spans="1:219" ht="13.9" customHeight="1">
      <c r="A104" s="392"/>
      <c r="B104" s="160"/>
      <c r="C104" s="161"/>
      <c r="D104" s="161"/>
      <c r="E104" s="255"/>
      <c r="F104" s="396">
        <v>0</v>
      </c>
      <c r="G104" s="181"/>
      <c r="H104" s="186"/>
      <c r="I104" s="162"/>
      <c r="J104" s="163"/>
      <c r="K104" s="164"/>
      <c r="L104" s="164"/>
      <c r="M104" s="187"/>
      <c r="N104" s="458"/>
      <c r="O104" s="463"/>
      <c r="P104" s="190"/>
      <c r="Q104" s="165"/>
      <c r="R104" s="166"/>
      <c r="S104" s="191"/>
      <c r="T104" s="195"/>
      <c r="U104" s="167"/>
      <c r="V104" s="196"/>
      <c r="W104" s="199">
        <f t="shared" si="16"/>
        <v>0</v>
      </c>
      <c r="X104" s="344">
        <f>IF(G104&gt;0,HLOOKUP(C104,'Utility Allowances'!$O$33:$S$34,2),0)</f>
        <v>0</v>
      </c>
      <c r="Y104" s="345">
        <f t="shared" si="17"/>
        <v>0</v>
      </c>
      <c r="Z104" s="168">
        <f t="shared" si="18"/>
        <v>0</v>
      </c>
      <c r="AA104" s="346">
        <f t="shared" si="19"/>
        <v>0</v>
      </c>
      <c r="AB104" s="344">
        <f>IF(Y104&gt;0,VLOOKUP($Y104,'Reference Data 2'!$B$7:$C$71,2),0)</f>
        <v>0</v>
      </c>
      <c r="AC104" s="347">
        <f t="shared" si="20"/>
        <v>0</v>
      </c>
      <c r="AD104" s="348">
        <f t="shared" si="21"/>
        <v>0</v>
      </c>
      <c r="AE104" s="349">
        <f>IF(Y104&gt;0,VLOOKUP($Y104,'Reference Data 2'!$B$9:$D$71,3),0)</f>
        <v>0</v>
      </c>
      <c r="AF104" s="347">
        <f t="shared" si="22"/>
        <v>0</v>
      </c>
      <c r="AG104" s="346">
        <f t="shared" si="23"/>
        <v>0</v>
      </c>
      <c r="AH104" s="350">
        <f t="shared" si="24"/>
        <v>0</v>
      </c>
      <c r="AI104" s="351">
        <f t="shared" si="25"/>
        <v>0</v>
      </c>
      <c r="AJ104" s="352">
        <f t="shared" si="26"/>
        <v>0</v>
      </c>
      <c r="AK104" s="349">
        <f>IF(AA104&gt;0,VLOOKUP(C104,'Reference Data 1'!$N$13:$O$17,2),0)</f>
        <v>0</v>
      </c>
      <c r="AL104" s="346">
        <f t="shared" si="27"/>
        <v>0</v>
      </c>
      <c r="AM104" s="353">
        <f t="shared" si="28"/>
        <v>0</v>
      </c>
      <c r="AN104" s="354">
        <f t="shared" si="29"/>
        <v>0</v>
      </c>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row>
    <row r="105" spans="1:219" ht="13.9" customHeight="1">
      <c r="A105" s="392"/>
      <c r="B105" s="160"/>
      <c r="C105" s="161"/>
      <c r="D105" s="161"/>
      <c r="E105" s="255"/>
      <c r="F105" s="396">
        <v>0</v>
      </c>
      <c r="G105" s="181"/>
      <c r="H105" s="186"/>
      <c r="I105" s="162"/>
      <c r="J105" s="163"/>
      <c r="K105" s="164"/>
      <c r="L105" s="164"/>
      <c r="M105" s="187"/>
      <c r="N105" s="458"/>
      <c r="O105" s="463"/>
      <c r="P105" s="190"/>
      <c r="Q105" s="165"/>
      <c r="R105" s="166"/>
      <c r="S105" s="191"/>
      <c r="T105" s="195"/>
      <c r="U105" s="167"/>
      <c r="V105" s="196"/>
      <c r="W105" s="199">
        <f t="shared" si="16"/>
        <v>0</v>
      </c>
      <c r="X105" s="344">
        <f>IF(G105&gt;0,HLOOKUP(C105,'Utility Allowances'!$O$33:$S$34,2),0)</f>
        <v>0</v>
      </c>
      <c r="Y105" s="345">
        <f t="shared" si="17"/>
        <v>0</v>
      </c>
      <c r="Z105" s="168">
        <f t="shared" si="18"/>
        <v>0</v>
      </c>
      <c r="AA105" s="346">
        <f t="shared" si="19"/>
        <v>0</v>
      </c>
      <c r="AB105" s="344">
        <f>IF(Y105&gt;0,VLOOKUP($Y105,'Reference Data 2'!$B$7:$C$71,2),0)</f>
        <v>0</v>
      </c>
      <c r="AC105" s="347">
        <f t="shared" si="20"/>
        <v>0</v>
      </c>
      <c r="AD105" s="348">
        <f t="shared" si="21"/>
        <v>0</v>
      </c>
      <c r="AE105" s="349">
        <f>IF(Y105&gt;0,VLOOKUP($Y105,'Reference Data 2'!$B$9:$D$71,3),0)</f>
        <v>0</v>
      </c>
      <c r="AF105" s="347">
        <f t="shared" si="22"/>
        <v>0</v>
      </c>
      <c r="AG105" s="346">
        <f t="shared" si="23"/>
        <v>0</v>
      </c>
      <c r="AH105" s="350">
        <f t="shared" si="24"/>
        <v>0</v>
      </c>
      <c r="AI105" s="351">
        <f t="shared" si="25"/>
        <v>0</v>
      </c>
      <c r="AJ105" s="352">
        <f t="shared" si="26"/>
        <v>0</v>
      </c>
      <c r="AK105" s="349">
        <f>IF(AA105&gt;0,VLOOKUP(C105,'Reference Data 1'!$N$13:$O$17,2),0)</f>
        <v>0</v>
      </c>
      <c r="AL105" s="346">
        <f t="shared" si="27"/>
        <v>0</v>
      </c>
      <c r="AM105" s="353">
        <f t="shared" si="28"/>
        <v>0</v>
      </c>
      <c r="AN105" s="354">
        <f t="shared" si="29"/>
        <v>0</v>
      </c>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row>
    <row r="106" spans="1:219" ht="13.9" customHeight="1">
      <c r="A106" s="392"/>
      <c r="B106" s="160"/>
      <c r="C106" s="161"/>
      <c r="D106" s="161"/>
      <c r="E106" s="255"/>
      <c r="F106" s="396">
        <v>0</v>
      </c>
      <c r="G106" s="181"/>
      <c r="H106" s="186"/>
      <c r="I106" s="162"/>
      <c r="J106" s="163"/>
      <c r="K106" s="164"/>
      <c r="L106" s="164"/>
      <c r="M106" s="187"/>
      <c r="N106" s="458"/>
      <c r="O106" s="463"/>
      <c r="P106" s="190"/>
      <c r="Q106" s="165"/>
      <c r="R106" s="166"/>
      <c r="S106" s="191"/>
      <c r="T106" s="195"/>
      <c r="U106" s="167"/>
      <c r="V106" s="196"/>
      <c r="W106" s="199">
        <f t="shared" si="16"/>
        <v>0</v>
      </c>
      <c r="X106" s="344">
        <f>IF(G106&gt;0,HLOOKUP(C106,'Utility Allowances'!$O$33:$S$34,2),0)</f>
        <v>0</v>
      </c>
      <c r="Y106" s="345">
        <f t="shared" si="17"/>
        <v>0</v>
      </c>
      <c r="Z106" s="168">
        <f t="shared" si="18"/>
        <v>0</v>
      </c>
      <c r="AA106" s="346">
        <f t="shared" si="19"/>
        <v>0</v>
      </c>
      <c r="AB106" s="344">
        <f>IF(Y106&gt;0,VLOOKUP($Y106,'Reference Data 2'!$B$7:$C$71,2),0)</f>
        <v>0</v>
      </c>
      <c r="AC106" s="347">
        <f t="shared" si="20"/>
        <v>0</v>
      </c>
      <c r="AD106" s="348">
        <f t="shared" si="21"/>
        <v>0</v>
      </c>
      <c r="AE106" s="349">
        <f>IF(Y106&gt;0,VLOOKUP($Y106,'Reference Data 2'!$B$9:$D$71,3),0)</f>
        <v>0</v>
      </c>
      <c r="AF106" s="347">
        <f t="shared" si="22"/>
        <v>0</v>
      </c>
      <c r="AG106" s="346">
        <f t="shared" si="23"/>
        <v>0</v>
      </c>
      <c r="AH106" s="350">
        <f t="shared" si="24"/>
        <v>0</v>
      </c>
      <c r="AI106" s="351">
        <f t="shared" si="25"/>
        <v>0</v>
      </c>
      <c r="AJ106" s="352">
        <f t="shared" si="26"/>
        <v>0</v>
      </c>
      <c r="AK106" s="349">
        <f>IF(AA106&gt;0,VLOOKUP(C106,'Reference Data 1'!$N$13:$O$17,2),0)</f>
        <v>0</v>
      </c>
      <c r="AL106" s="346">
        <f t="shared" si="27"/>
        <v>0</v>
      </c>
      <c r="AM106" s="353">
        <f t="shared" si="28"/>
        <v>0</v>
      </c>
      <c r="AN106" s="354">
        <f t="shared" si="29"/>
        <v>0</v>
      </c>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row>
    <row r="107" spans="1:219" ht="13.9" customHeight="1">
      <c r="A107" s="392"/>
      <c r="B107" s="160"/>
      <c r="C107" s="161"/>
      <c r="D107" s="161"/>
      <c r="E107" s="255"/>
      <c r="F107" s="396">
        <v>0</v>
      </c>
      <c r="G107" s="181"/>
      <c r="H107" s="186"/>
      <c r="I107" s="162"/>
      <c r="J107" s="163"/>
      <c r="K107" s="164"/>
      <c r="L107" s="164"/>
      <c r="M107" s="187"/>
      <c r="N107" s="458"/>
      <c r="O107" s="463"/>
      <c r="P107" s="190"/>
      <c r="Q107" s="165"/>
      <c r="R107" s="166"/>
      <c r="S107" s="191"/>
      <c r="T107" s="195"/>
      <c r="U107" s="167"/>
      <c r="V107" s="196"/>
      <c r="W107" s="199">
        <f t="shared" si="16"/>
        <v>0</v>
      </c>
      <c r="X107" s="344">
        <f>IF(G107&gt;0,HLOOKUP(C107,'Utility Allowances'!$O$33:$S$34,2),0)</f>
        <v>0</v>
      </c>
      <c r="Y107" s="345">
        <f t="shared" si="17"/>
        <v>0</v>
      </c>
      <c r="Z107" s="168">
        <f t="shared" si="18"/>
        <v>0</v>
      </c>
      <c r="AA107" s="346">
        <f t="shared" si="19"/>
        <v>0</v>
      </c>
      <c r="AB107" s="344">
        <f>IF(Y107&gt;0,VLOOKUP($Y107,'Reference Data 2'!$B$7:$C$71,2),0)</f>
        <v>0</v>
      </c>
      <c r="AC107" s="347">
        <f t="shared" si="20"/>
        <v>0</v>
      </c>
      <c r="AD107" s="348">
        <f t="shared" si="21"/>
        <v>0</v>
      </c>
      <c r="AE107" s="349">
        <f>IF(Y107&gt;0,VLOOKUP($Y107,'Reference Data 2'!$B$9:$D$71,3),0)</f>
        <v>0</v>
      </c>
      <c r="AF107" s="347">
        <f t="shared" si="22"/>
        <v>0</v>
      </c>
      <c r="AG107" s="346">
        <f t="shared" si="23"/>
        <v>0</v>
      </c>
      <c r="AH107" s="350">
        <f t="shared" si="24"/>
        <v>0</v>
      </c>
      <c r="AI107" s="351">
        <f t="shared" si="25"/>
        <v>0</v>
      </c>
      <c r="AJ107" s="352">
        <f t="shared" si="26"/>
        <v>0</v>
      </c>
      <c r="AK107" s="349">
        <f>IF(AA107&gt;0,VLOOKUP(C107,'Reference Data 1'!$N$13:$O$17,2),0)</f>
        <v>0</v>
      </c>
      <c r="AL107" s="346">
        <f t="shared" si="27"/>
        <v>0</v>
      </c>
      <c r="AM107" s="353">
        <f t="shared" si="28"/>
        <v>0</v>
      </c>
      <c r="AN107" s="354">
        <f t="shared" si="29"/>
        <v>0</v>
      </c>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row>
    <row r="108" spans="1:219" ht="13.9" customHeight="1">
      <c r="A108" s="392"/>
      <c r="B108" s="160"/>
      <c r="C108" s="161"/>
      <c r="D108" s="161"/>
      <c r="E108" s="255"/>
      <c r="F108" s="396">
        <v>0</v>
      </c>
      <c r="G108" s="181"/>
      <c r="H108" s="186"/>
      <c r="I108" s="162"/>
      <c r="J108" s="163"/>
      <c r="K108" s="164"/>
      <c r="L108" s="164"/>
      <c r="M108" s="187"/>
      <c r="N108" s="458"/>
      <c r="O108" s="463"/>
      <c r="P108" s="190"/>
      <c r="Q108" s="165"/>
      <c r="R108" s="166"/>
      <c r="S108" s="191"/>
      <c r="T108" s="195"/>
      <c r="U108" s="167"/>
      <c r="V108" s="196"/>
      <c r="W108" s="199">
        <f t="shared" si="16"/>
        <v>0</v>
      </c>
      <c r="X108" s="344">
        <f>IF(G108&gt;0,HLOOKUP(C108,'Utility Allowances'!$O$33:$S$34,2),0)</f>
        <v>0</v>
      </c>
      <c r="Y108" s="345">
        <f t="shared" si="17"/>
        <v>0</v>
      </c>
      <c r="Z108" s="168">
        <f t="shared" si="18"/>
        <v>0</v>
      </c>
      <c r="AA108" s="346">
        <f t="shared" si="19"/>
        <v>0</v>
      </c>
      <c r="AB108" s="344">
        <f>IF(Y108&gt;0,VLOOKUP($Y108,'Reference Data 2'!$B$7:$C$71,2),0)</f>
        <v>0</v>
      </c>
      <c r="AC108" s="347">
        <f t="shared" si="20"/>
        <v>0</v>
      </c>
      <c r="AD108" s="348">
        <f t="shared" si="21"/>
        <v>0</v>
      </c>
      <c r="AE108" s="349">
        <f>IF(Y108&gt;0,VLOOKUP($Y108,'Reference Data 2'!$B$9:$D$71,3),0)</f>
        <v>0</v>
      </c>
      <c r="AF108" s="347">
        <f t="shared" si="22"/>
        <v>0</v>
      </c>
      <c r="AG108" s="346">
        <f t="shared" si="23"/>
        <v>0</v>
      </c>
      <c r="AH108" s="350">
        <f t="shared" si="24"/>
        <v>0</v>
      </c>
      <c r="AI108" s="351">
        <f t="shared" si="25"/>
        <v>0</v>
      </c>
      <c r="AJ108" s="352">
        <f t="shared" si="26"/>
        <v>0</v>
      </c>
      <c r="AK108" s="349">
        <f>IF(AA108&gt;0,VLOOKUP(C108,'Reference Data 1'!$N$13:$O$17,2),0)</f>
        <v>0</v>
      </c>
      <c r="AL108" s="346">
        <f t="shared" si="27"/>
        <v>0</v>
      </c>
      <c r="AM108" s="353">
        <f t="shared" si="28"/>
        <v>0</v>
      </c>
      <c r="AN108" s="354">
        <f t="shared" si="29"/>
        <v>0</v>
      </c>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row>
    <row r="109" spans="1:219" ht="13.9" customHeight="1">
      <c r="A109" s="392"/>
      <c r="B109" s="160"/>
      <c r="C109" s="161"/>
      <c r="D109" s="161"/>
      <c r="E109" s="255"/>
      <c r="F109" s="396">
        <v>0</v>
      </c>
      <c r="G109" s="181"/>
      <c r="H109" s="186"/>
      <c r="I109" s="162"/>
      <c r="J109" s="163"/>
      <c r="K109" s="164"/>
      <c r="L109" s="164"/>
      <c r="M109" s="187"/>
      <c r="N109" s="458"/>
      <c r="O109" s="463"/>
      <c r="P109" s="190"/>
      <c r="Q109" s="165"/>
      <c r="R109" s="166"/>
      <c r="S109" s="191"/>
      <c r="T109" s="195"/>
      <c r="U109" s="167"/>
      <c r="V109" s="196"/>
      <c r="W109" s="199">
        <f t="shared" si="16"/>
        <v>0</v>
      </c>
      <c r="X109" s="344">
        <f>IF(G109&gt;0,HLOOKUP(C109,'Utility Allowances'!$O$33:$S$34,2),0)</f>
        <v>0</v>
      </c>
      <c r="Y109" s="345">
        <f t="shared" si="17"/>
        <v>0</v>
      </c>
      <c r="Z109" s="168">
        <f t="shared" si="18"/>
        <v>0</v>
      </c>
      <c r="AA109" s="346">
        <f t="shared" si="19"/>
        <v>0</v>
      </c>
      <c r="AB109" s="344">
        <f>IF(Y109&gt;0,VLOOKUP($Y109,'Reference Data 2'!$B$7:$C$71,2),0)</f>
        <v>0</v>
      </c>
      <c r="AC109" s="347">
        <f t="shared" si="20"/>
        <v>0</v>
      </c>
      <c r="AD109" s="348">
        <f t="shared" si="21"/>
        <v>0</v>
      </c>
      <c r="AE109" s="349">
        <f>IF(Y109&gt;0,VLOOKUP($Y109,'Reference Data 2'!$B$9:$D$71,3),0)</f>
        <v>0</v>
      </c>
      <c r="AF109" s="347">
        <f t="shared" si="22"/>
        <v>0</v>
      </c>
      <c r="AG109" s="346">
        <f t="shared" si="23"/>
        <v>0</v>
      </c>
      <c r="AH109" s="350">
        <f t="shared" si="24"/>
        <v>0</v>
      </c>
      <c r="AI109" s="351">
        <f t="shared" si="25"/>
        <v>0</v>
      </c>
      <c r="AJ109" s="352">
        <f t="shared" si="26"/>
        <v>0</v>
      </c>
      <c r="AK109" s="349">
        <f>IF(AA109&gt;0,VLOOKUP(C109,'Reference Data 1'!$N$13:$O$17,2),0)</f>
        <v>0</v>
      </c>
      <c r="AL109" s="346">
        <f t="shared" si="27"/>
        <v>0</v>
      </c>
      <c r="AM109" s="353">
        <f t="shared" si="28"/>
        <v>0</v>
      </c>
      <c r="AN109" s="354">
        <f t="shared" si="29"/>
        <v>0</v>
      </c>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row>
    <row r="110" spans="1:219" ht="13.9" customHeight="1">
      <c r="A110" s="392"/>
      <c r="B110" s="160"/>
      <c r="C110" s="161"/>
      <c r="D110" s="161"/>
      <c r="E110" s="255"/>
      <c r="F110" s="396">
        <v>0</v>
      </c>
      <c r="G110" s="181"/>
      <c r="H110" s="186"/>
      <c r="I110" s="162"/>
      <c r="J110" s="163"/>
      <c r="K110" s="164"/>
      <c r="L110" s="164"/>
      <c r="M110" s="187"/>
      <c r="N110" s="458"/>
      <c r="O110" s="463"/>
      <c r="P110" s="190"/>
      <c r="Q110" s="165"/>
      <c r="R110" s="166"/>
      <c r="S110" s="191"/>
      <c r="T110" s="195"/>
      <c r="U110" s="167"/>
      <c r="V110" s="196"/>
      <c r="W110" s="199">
        <f t="shared" si="16"/>
        <v>0</v>
      </c>
      <c r="X110" s="344">
        <f>IF(G110&gt;0,HLOOKUP(C110,'Utility Allowances'!$O$33:$S$34,2),0)</f>
        <v>0</v>
      </c>
      <c r="Y110" s="345">
        <f t="shared" si="17"/>
        <v>0</v>
      </c>
      <c r="Z110" s="168">
        <f t="shared" si="18"/>
        <v>0</v>
      </c>
      <c r="AA110" s="346">
        <f t="shared" si="19"/>
        <v>0</v>
      </c>
      <c r="AB110" s="344">
        <f>IF(Y110&gt;0,VLOOKUP($Y110,'Reference Data 2'!$B$7:$C$71,2),0)</f>
        <v>0</v>
      </c>
      <c r="AC110" s="347">
        <f t="shared" si="20"/>
        <v>0</v>
      </c>
      <c r="AD110" s="348">
        <f t="shared" si="21"/>
        <v>0</v>
      </c>
      <c r="AE110" s="349">
        <f>IF(Y110&gt;0,VLOOKUP($Y110,'Reference Data 2'!$B$9:$D$71,3),0)</f>
        <v>0</v>
      </c>
      <c r="AF110" s="347">
        <f t="shared" si="22"/>
        <v>0</v>
      </c>
      <c r="AG110" s="346">
        <f t="shared" si="23"/>
        <v>0</v>
      </c>
      <c r="AH110" s="350">
        <f t="shared" si="24"/>
        <v>0</v>
      </c>
      <c r="AI110" s="351">
        <f t="shared" si="25"/>
        <v>0</v>
      </c>
      <c r="AJ110" s="352">
        <f t="shared" si="26"/>
        <v>0</v>
      </c>
      <c r="AK110" s="349">
        <f>IF(AA110&gt;0,VLOOKUP(C110,'Reference Data 1'!$N$13:$O$17,2),0)</f>
        <v>0</v>
      </c>
      <c r="AL110" s="346">
        <f t="shared" si="27"/>
        <v>0</v>
      </c>
      <c r="AM110" s="353">
        <f t="shared" si="28"/>
        <v>0</v>
      </c>
      <c r="AN110" s="354">
        <f t="shared" si="29"/>
        <v>0</v>
      </c>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row>
    <row r="111" spans="1:219" ht="13.9" customHeight="1">
      <c r="A111" s="392"/>
      <c r="B111" s="160"/>
      <c r="C111" s="161"/>
      <c r="D111" s="161"/>
      <c r="E111" s="255"/>
      <c r="F111" s="396">
        <v>0</v>
      </c>
      <c r="G111" s="181"/>
      <c r="H111" s="186"/>
      <c r="I111" s="162"/>
      <c r="J111" s="163"/>
      <c r="K111" s="164"/>
      <c r="L111" s="164"/>
      <c r="M111" s="187"/>
      <c r="N111" s="458"/>
      <c r="O111" s="463"/>
      <c r="P111" s="190"/>
      <c r="Q111" s="165"/>
      <c r="R111" s="166"/>
      <c r="S111" s="191"/>
      <c r="T111" s="195"/>
      <c r="U111" s="167"/>
      <c r="V111" s="196"/>
      <c r="W111" s="199">
        <f t="shared" si="16"/>
        <v>0</v>
      </c>
      <c r="X111" s="344">
        <f>IF(G111&gt;0,HLOOKUP(C111,'Utility Allowances'!$O$33:$S$34,2),0)</f>
        <v>0</v>
      </c>
      <c r="Y111" s="345">
        <f t="shared" si="17"/>
        <v>0</v>
      </c>
      <c r="Z111" s="168">
        <f t="shared" si="18"/>
        <v>0</v>
      </c>
      <c r="AA111" s="346">
        <f t="shared" si="19"/>
        <v>0</v>
      </c>
      <c r="AB111" s="344">
        <f>IF(Y111&gt;0,VLOOKUP($Y111,'Reference Data 2'!$B$7:$C$71,2),0)</f>
        <v>0</v>
      </c>
      <c r="AC111" s="347">
        <f t="shared" si="20"/>
        <v>0</v>
      </c>
      <c r="AD111" s="348">
        <f t="shared" si="21"/>
        <v>0</v>
      </c>
      <c r="AE111" s="349">
        <f>IF(Y111&gt;0,VLOOKUP($Y111,'Reference Data 2'!$B$9:$D$71,3),0)</f>
        <v>0</v>
      </c>
      <c r="AF111" s="347">
        <f t="shared" si="22"/>
        <v>0</v>
      </c>
      <c r="AG111" s="346">
        <f t="shared" si="23"/>
        <v>0</v>
      </c>
      <c r="AH111" s="350">
        <f t="shared" si="24"/>
        <v>0</v>
      </c>
      <c r="AI111" s="351">
        <f t="shared" si="25"/>
        <v>0</v>
      </c>
      <c r="AJ111" s="352">
        <f t="shared" si="26"/>
        <v>0</v>
      </c>
      <c r="AK111" s="349">
        <f>IF(AA111&gt;0,VLOOKUP(C111,'Reference Data 1'!$N$13:$O$17,2),0)</f>
        <v>0</v>
      </c>
      <c r="AL111" s="346">
        <f t="shared" si="27"/>
        <v>0</v>
      </c>
      <c r="AM111" s="353">
        <f t="shared" si="28"/>
        <v>0</v>
      </c>
      <c r="AN111" s="354">
        <f t="shared" si="29"/>
        <v>0</v>
      </c>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row>
    <row r="112" spans="1:219" ht="13.9" customHeight="1">
      <c r="A112" s="392"/>
      <c r="B112" s="160"/>
      <c r="C112" s="161"/>
      <c r="D112" s="161"/>
      <c r="E112" s="255"/>
      <c r="F112" s="396">
        <v>0</v>
      </c>
      <c r="G112" s="181"/>
      <c r="H112" s="186"/>
      <c r="I112" s="162"/>
      <c r="J112" s="163"/>
      <c r="K112" s="164"/>
      <c r="L112" s="164"/>
      <c r="M112" s="187"/>
      <c r="N112" s="458"/>
      <c r="O112" s="463"/>
      <c r="P112" s="190"/>
      <c r="Q112" s="165"/>
      <c r="R112" s="166"/>
      <c r="S112" s="191"/>
      <c r="T112" s="195"/>
      <c r="U112" s="167"/>
      <c r="V112" s="196"/>
      <c r="W112" s="199">
        <f t="shared" si="16"/>
        <v>0</v>
      </c>
      <c r="X112" s="344">
        <f>IF(G112&gt;0,HLOOKUP(C112,'Utility Allowances'!$O$33:$S$34,2),0)</f>
        <v>0</v>
      </c>
      <c r="Y112" s="345">
        <f t="shared" si="17"/>
        <v>0</v>
      </c>
      <c r="Z112" s="168">
        <f t="shared" si="18"/>
        <v>0</v>
      </c>
      <c r="AA112" s="346">
        <f t="shared" si="19"/>
        <v>0</v>
      </c>
      <c r="AB112" s="344">
        <f>IF(Y112&gt;0,VLOOKUP($Y112,'Reference Data 2'!$B$7:$C$71,2),0)</f>
        <v>0</v>
      </c>
      <c r="AC112" s="347">
        <f t="shared" si="20"/>
        <v>0</v>
      </c>
      <c r="AD112" s="348">
        <f t="shared" si="21"/>
        <v>0</v>
      </c>
      <c r="AE112" s="349">
        <f>IF(Y112&gt;0,VLOOKUP($Y112,'Reference Data 2'!$B$9:$D$71,3),0)</f>
        <v>0</v>
      </c>
      <c r="AF112" s="347">
        <f t="shared" si="22"/>
        <v>0</v>
      </c>
      <c r="AG112" s="346">
        <f t="shared" si="23"/>
        <v>0</v>
      </c>
      <c r="AH112" s="350">
        <f t="shared" si="24"/>
        <v>0</v>
      </c>
      <c r="AI112" s="351">
        <f t="shared" si="25"/>
        <v>0</v>
      </c>
      <c r="AJ112" s="352">
        <f t="shared" si="26"/>
        <v>0</v>
      </c>
      <c r="AK112" s="349">
        <f>IF(AA112&gt;0,VLOOKUP(C112,'Reference Data 1'!$N$13:$O$17,2),0)</f>
        <v>0</v>
      </c>
      <c r="AL112" s="346">
        <f t="shared" si="27"/>
        <v>0</v>
      </c>
      <c r="AM112" s="353">
        <f t="shared" si="28"/>
        <v>0</v>
      </c>
      <c r="AN112" s="354">
        <f t="shared" si="29"/>
        <v>0</v>
      </c>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row>
    <row r="113" spans="1:219" ht="13.9" customHeight="1">
      <c r="A113" s="392"/>
      <c r="B113" s="160"/>
      <c r="C113" s="161"/>
      <c r="D113" s="161"/>
      <c r="E113" s="255"/>
      <c r="F113" s="396">
        <v>0</v>
      </c>
      <c r="G113" s="181"/>
      <c r="H113" s="186"/>
      <c r="I113" s="162"/>
      <c r="J113" s="163"/>
      <c r="K113" s="164"/>
      <c r="L113" s="164"/>
      <c r="M113" s="187"/>
      <c r="N113" s="458"/>
      <c r="O113" s="463"/>
      <c r="P113" s="190"/>
      <c r="Q113" s="165"/>
      <c r="R113" s="166"/>
      <c r="S113" s="191"/>
      <c r="T113" s="195"/>
      <c r="U113" s="167"/>
      <c r="V113" s="196"/>
      <c r="W113" s="199">
        <f t="shared" si="16"/>
        <v>0</v>
      </c>
      <c r="X113" s="344">
        <f>IF(G113&gt;0,HLOOKUP(C113,'Utility Allowances'!$O$33:$S$34,2),0)</f>
        <v>0</v>
      </c>
      <c r="Y113" s="345">
        <f t="shared" si="17"/>
        <v>0</v>
      </c>
      <c r="Z113" s="168">
        <f t="shared" si="18"/>
        <v>0</v>
      </c>
      <c r="AA113" s="346">
        <f t="shared" si="19"/>
        <v>0</v>
      </c>
      <c r="AB113" s="344">
        <f>IF(Y113&gt;0,VLOOKUP($Y113,'Reference Data 2'!$B$7:$C$71,2),0)</f>
        <v>0</v>
      </c>
      <c r="AC113" s="347">
        <f t="shared" si="20"/>
        <v>0</v>
      </c>
      <c r="AD113" s="348">
        <f t="shared" si="21"/>
        <v>0</v>
      </c>
      <c r="AE113" s="349">
        <f>IF(Y113&gt;0,VLOOKUP($Y113,'Reference Data 2'!$B$9:$D$71,3),0)</f>
        <v>0</v>
      </c>
      <c r="AF113" s="347">
        <f t="shared" si="22"/>
        <v>0</v>
      </c>
      <c r="AG113" s="346">
        <f t="shared" si="23"/>
        <v>0</v>
      </c>
      <c r="AH113" s="350">
        <f t="shared" si="24"/>
        <v>0</v>
      </c>
      <c r="AI113" s="351">
        <f t="shared" si="25"/>
        <v>0</v>
      </c>
      <c r="AJ113" s="352">
        <f t="shared" si="26"/>
        <v>0</v>
      </c>
      <c r="AK113" s="349">
        <f>IF(AA113&gt;0,VLOOKUP(C113,'Reference Data 1'!$N$13:$O$17,2),0)</f>
        <v>0</v>
      </c>
      <c r="AL113" s="346">
        <f t="shared" si="27"/>
        <v>0</v>
      </c>
      <c r="AM113" s="353">
        <f t="shared" si="28"/>
        <v>0</v>
      </c>
      <c r="AN113" s="354">
        <f t="shared" si="29"/>
        <v>0</v>
      </c>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row>
    <row r="114" spans="1:219" ht="13.9" customHeight="1">
      <c r="A114" s="392"/>
      <c r="B114" s="160"/>
      <c r="C114" s="161"/>
      <c r="D114" s="161"/>
      <c r="E114" s="255"/>
      <c r="F114" s="396">
        <v>0</v>
      </c>
      <c r="G114" s="181"/>
      <c r="H114" s="186"/>
      <c r="I114" s="162"/>
      <c r="J114" s="163"/>
      <c r="K114" s="164"/>
      <c r="L114" s="164"/>
      <c r="M114" s="187"/>
      <c r="N114" s="458"/>
      <c r="O114" s="463"/>
      <c r="P114" s="190"/>
      <c r="Q114" s="165"/>
      <c r="R114" s="166"/>
      <c r="S114" s="191"/>
      <c r="T114" s="195"/>
      <c r="U114" s="167"/>
      <c r="V114" s="196"/>
      <c r="W114" s="199">
        <f t="shared" si="16"/>
        <v>0</v>
      </c>
      <c r="X114" s="344">
        <f>IF(G114&gt;0,HLOOKUP(C114,'Utility Allowances'!$O$33:$S$34,2),0)</f>
        <v>0</v>
      </c>
      <c r="Y114" s="345">
        <f t="shared" si="17"/>
        <v>0</v>
      </c>
      <c r="Z114" s="168">
        <f t="shared" si="18"/>
        <v>0</v>
      </c>
      <c r="AA114" s="346">
        <f t="shared" si="19"/>
        <v>0</v>
      </c>
      <c r="AB114" s="344">
        <f>IF(Y114&gt;0,VLOOKUP($Y114,'Reference Data 2'!$B$7:$C$71,2),0)</f>
        <v>0</v>
      </c>
      <c r="AC114" s="347">
        <f t="shared" si="20"/>
        <v>0</v>
      </c>
      <c r="AD114" s="348">
        <f t="shared" si="21"/>
        <v>0</v>
      </c>
      <c r="AE114" s="349">
        <f>IF(Y114&gt;0,VLOOKUP($Y114,'Reference Data 2'!$B$9:$D$71,3),0)</f>
        <v>0</v>
      </c>
      <c r="AF114" s="347">
        <f t="shared" si="22"/>
        <v>0</v>
      </c>
      <c r="AG114" s="346">
        <f t="shared" si="23"/>
        <v>0</v>
      </c>
      <c r="AH114" s="350">
        <f t="shared" si="24"/>
        <v>0</v>
      </c>
      <c r="AI114" s="351">
        <f t="shared" si="25"/>
        <v>0</v>
      </c>
      <c r="AJ114" s="352">
        <f t="shared" si="26"/>
        <v>0</v>
      </c>
      <c r="AK114" s="349">
        <f>IF(AA114&gt;0,VLOOKUP(C114,'Reference Data 1'!$N$13:$O$17,2),0)</f>
        <v>0</v>
      </c>
      <c r="AL114" s="346">
        <f t="shared" si="27"/>
        <v>0</v>
      </c>
      <c r="AM114" s="353">
        <f t="shared" si="28"/>
        <v>0</v>
      </c>
      <c r="AN114" s="354">
        <f t="shared" si="29"/>
        <v>0</v>
      </c>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row>
    <row r="115" spans="1:219" ht="13.9" customHeight="1">
      <c r="A115" s="392"/>
      <c r="B115" s="160"/>
      <c r="C115" s="161"/>
      <c r="D115" s="161"/>
      <c r="E115" s="255"/>
      <c r="F115" s="396">
        <v>0</v>
      </c>
      <c r="G115" s="181"/>
      <c r="H115" s="186"/>
      <c r="I115" s="162"/>
      <c r="J115" s="163"/>
      <c r="K115" s="164"/>
      <c r="L115" s="164"/>
      <c r="M115" s="187"/>
      <c r="N115" s="458"/>
      <c r="O115" s="463"/>
      <c r="P115" s="190"/>
      <c r="Q115" s="165"/>
      <c r="R115" s="166"/>
      <c r="S115" s="191"/>
      <c r="T115" s="195"/>
      <c r="U115" s="167"/>
      <c r="V115" s="196"/>
      <c r="W115" s="199">
        <f t="shared" si="16"/>
        <v>0</v>
      </c>
      <c r="X115" s="344">
        <f>IF(G115&gt;0,HLOOKUP(C115,'Utility Allowances'!$O$33:$S$34,2),0)</f>
        <v>0</v>
      </c>
      <c r="Y115" s="345">
        <f t="shared" si="17"/>
        <v>0</v>
      </c>
      <c r="Z115" s="168">
        <f t="shared" si="18"/>
        <v>0</v>
      </c>
      <c r="AA115" s="346">
        <f t="shared" si="19"/>
        <v>0</v>
      </c>
      <c r="AB115" s="344">
        <f>IF(Y115&gt;0,VLOOKUP($Y115,'Reference Data 2'!$B$7:$C$71,2),0)</f>
        <v>0</v>
      </c>
      <c r="AC115" s="347">
        <f t="shared" si="20"/>
        <v>0</v>
      </c>
      <c r="AD115" s="348">
        <f t="shared" si="21"/>
        <v>0</v>
      </c>
      <c r="AE115" s="349">
        <f>IF(Y115&gt;0,VLOOKUP($Y115,'Reference Data 2'!$B$9:$D$71,3),0)</f>
        <v>0</v>
      </c>
      <c r="AF115" s="347">
        <f t="shared" si="22"/>
        <v>0</v>
      </c>
      <c r="AG115" s="346">
        <f t="shared" si="23"/>
        <v>0</v>
      </c>
      <c r="AH115" s="350">
        <f t="shared" si="24"/>
        <v>0</v>
      </c>
      <c r="AI115" s="351">
        <f t="shared" si="25"/>
        <v>0</v>
      </c>
      <c r="AJ115" s="352">
        <f t="shared" si="26"/>
        <v>0</v>
      </c>
      <c r="AK115" s="349">
        <f>IF(AA115&gt;0,VLOOKUP(C115,'Reference Data 1'!$N$13:$O$17,2),0)</f>
        <v>0</v>
      </c>
      <c r="AL115" s="346">
        <f t="shared" si="27"/>
        <v>0</v>
      </c>
      <c r="AM115" s="353">
        <f t="shared" si="28"/>
        <v>0</v>
      </c>
      <c r="AN115" s="354">
        <f t="shared" si="29"/>
        <v>0</v>
      </c>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row>
    <row r="116" spans="1:219" ht="13.9" customHeight="1">
      <c r="A116" s="392"/>
      <c r="B116" s="160"/>
      <c r="C116" s="161"/>
      <c r="D116" s="161"/>
      <c r="E116" s="255"/>
      <c r="F116" s="396">
        <v>0</v>
      </c>
      <c r="G116" s="181"/>
      <c r="H116" s="186"/>
      <c r="I116" s="162"/>
      <c r="J116" s="163"/>
      <c r="K116" s="164"/>
      <c r="L116" s="164"/>
      <c r="M116" s="187"/>
      <c r="N116" s="458"/>
      <c r="O116" s="463"/>
      <c r="P116" s="190"/>
      <c r="Q116" s="165"/>
      <c r="R116" s="166"/>
      <c r="S116" s="191"/>
      <c r="T116" s="195"/>
      <c r="U116" s="167"/>
      <c r="V116" s="196"/>
      <c r="W116" s="199">
        <f t="shared" si="16"/>
        <v>0</v>
      </c>
      <c r="X116" s="344">
        <f>IF(G116&gt;0,HLOOKUP(C116,'Utility Allowances'!$O$33:$S$34,2),0)</f>
        <v>0</v>
      </c>
      <c r="Y116" s="345">
        <f t="shared" si="17"/>
        <v>0</v>
      </c>
      <c r="Z116" s="168">
        <f t="shared" si="18"/>
        <v>0</v>
      </c>
      <c r="AA116" s="346">
        <f t="shared" si="19"/>
        <v>0</v>
      </c>
      <c r="AB116" s="344">
        <f>IF(Y116&gt;0,VLOOKUP($Y116,'Reference Data 2'!$B$7:$C$71,2),0)</f>
        <v>0</v>
      </c>
      <c r="AC116" s="347">
        <f t="shared" si="20"/>
        <v>0</v>
      </c>
      <c r="AD116" s="348">
        <f t="shared" si="21"/>
        <v>0</v>
      </c>
      <c r="AE116" s="349">
        <f>IF(Y116&gt;0,VLOOKUP($Y116,'Reference Data 2'!$B$9:$D$71,3),0)</f>
        <v>0</v>
      </c>
      <c r="AF116" s="347">
        <f t="shared" si="22"/>
        <v>0</v>
      </c>
      <c r="AG116" s="346">
        <f t="shared" si="23"/>
        <v>0</v>
      </c>
      <c r="AH116" s="350">
        <f t="shared" si="24"/>
        <v>0</v>
      </c>
      <c r="AI116" s="351">
        <f t="shared" si="25"/>
        <v>0</v>
      </c>
      <c r="AJ116" s="352">
        <f t="shared" si="26"/>
        <v>0</v>
      </c>
      <c r="AK116" s="349">
        <f>IF(AA116&gt;0,VLOOKUP(C116,'Reference Data 1'!$N$13:$O$17,2),0)</f>
        <v>0</v>
      </c>
      <c r="AL116" s="346">
        <f t="shared" si="27"/>
        <v>0</v>
      </c>
      <c r="AM116" s="353">
        <f t="shared" si="28"/>
        <v>0</v>
      </c>
      <c r="AN116" s="354">
        <f t="shared" si="29"/>
        <v>0</v>
      </c>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row>
    <row r="117" spans="1:219" ht="13.9" customHeight="1">
      <c r="A117" s="392"/>
      <c r="B117" s="160"/>
      <c r="C117" s="161"/>
      <c r="D117" s="161"/>
      <c r="E117" s="255"/>
      <c r="F117" s="396">
        <v>0</v>
      </c>
      <c r="G117" s="181"/>
      <c r="H117" s="186"/>
      <c r="I117" s="162"/>
      <c r="J117" s="163"/>
      <c r="K117" s="164"/>
      <c r="L117" s="164"/>
      <c r="M117" s="187"/>
      <c r="N117" s="458"/>
      <c r="O117" s="463"/>
      <c r="P117" s="190"/>
      <c r="Q117" s="165"/>
      <c r="R117" s="166"/>
      <c r="S117" s="191"/>
      <c r="T117" s="195"/>
      <c r="U117" s="167"/>
      <c r="V117" s="196"/>
      <c r="W117" s="199">
        <f t="shared" si="16"/>
        <v>0</v>
      </c>
      <c r="X117" s="344">
        <f>IF(G117&gt;0,HLOOKUP(C117,'Utility Allowances'!$O$33:$S$34,2),0)</f>
        <v>0</v>
      </c>
      <c r="Y117" s="345">
        <f t="shared" si="17"/>
        <v>0</v>
      </c>
      <c r="Z117" s="168">
        <f t="shared" si="18"/>
        <v>0</v>
      </c>
      <c r="AA117" s="346">
        <f t="shared" si="19"/>
        <v>0</v>
      </c>
      <c r="AB117" s="344">
        <f>IF(Y117&gt;0,VLOOKUP($Y117,'Reference Data 2'!$B$7:$C$71,2),0)</f>
        <v>0</v>
      </c>
      <c r="AC117" s="347">
        <f t="shared" si="20"/>
        <v>0</v>
      </c>
      <c r="AD117" s="348">
        <f t="shared" si="21"/>
        <v>0</v>
      </c>
      <c r="AE117" s="349">
        <f>IF(Y117&gt;0,VLOOKUP($Y117,'Reference Data 2'!$B$9:$D$71,3),0)</f>
        <v>0</v>
      </c>
      <c r="AF117" s="347">
        <f t="shared" si="22"/>
        <v>0</v>
      </c>
      <c r="AG117" s="346">
        <f t="shared" si="23"/>
        <v>0</v>
      </c>
      <c r="AH117" s="350">
        <f t="shared" si="24"/>
        <v>0</v>
      </c>
      <c r="AI117" s="351">
        <f t="shared" si="25"/>
        <v>0</v>
      </c>
      <c r="AJ117" s="352">
        <f t="shared" si="26"/>
        <v>0</v>
      </c>
      <c r="AK117" s="349">
        <f>IF(AA117&gt;0,VLOOKUP(C117,'Reference Data 1'!$N$13:$O$17,2),0)</f>
        <v>0</v>
      </c>
      <c r="AL117" s="346">
        <f t="shared" si="27"/>
        <v>0</v>
      </c>
      <c r="AM117" s="353">
        <f t="shared" si="28"/>
        <v>0</v>
      </c>
      <c r="AN117" s="354">
        <f t="shared" si="29"/>
        <v>0</v>
      </c>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row>
    <row r="118" spans="1:219" ht="13.9" customHeight="1">
      <c r="A118" s="392"/>
      <c r="B118" s="160"/>
      <c r="C118" s="161"/>
      <c r="D118" s="161"/>
      <c r="E118" s="255"/>
      <c r="F118" s="396">
        <v>0</v>
      </c>
      <c r="G118" s="181"/>
      <c r="H118" s="186"/>
      <c r="I118" s="162"/>
      <c r="J118" s="163"/>
      <c r="K118" s="164"/>
      <c r="L118" s="164"/>
      <c r="M118" s="187"/>
      <c r="N118" s="458"/>
      <c r="O118" s="463"/>
      <c r="P118" s="190"/>
      <c r="Q118" s="165"/>
      <c r="R118" s="166"/>
      <c r="S118" s="191"/>
      <c r="T118" s="195"/>
      <c r="U118" s="167"/>
      <c r="V118" s="196"/>
      <c r="W118" s="199">
        <f t="shared" si="16"/>
        <v>0</v>
      </c>
      <c r="X118" s="344">
        <f>IF(G118&gt;0,HLOOKUP(C118,'Utility Allowances'!$O$33:$S$34,2),0)</f>
        <v>0</v>
      </c>
      <c r="Y118" s="345">
        <f t="shared" si="17"/>
        <v>0</v>
      </c>
      <c r="Z118" s="168">
        <f t="shared" si="18"/>
        <v>0</v>
      </c>
      <c r="AA118" s="346">
        <f t="shared" si="19"/>
        <v>0</v>
      </c>
      <c r="AB118" s="344">
        <f>IF(Y118&gt;0,VLOOKUP($Y118,'Reference Data 2'!$B$7:$C$71,2),0)</f>
        <v>0</v>
      </c>
      <c r="AC118" s="347">
        <f t="shared" si="20"/>
        <v>0</v>
      </c>
      <c r="AD118" s="348">
        <f t="shared" si="21"/>
        <v>0</v>
      </c>
      <c r="AE118" s="349">
        <f>IF(Y118&gt;0,VLOOKUP($Y118,'Reference Data 2'!$B$9:$D$71,3),0)</f>
        <v>0</v>
      </c>
      <c r="AF118" s="347">
        <f t="shared" si="22"/>
        <v>0</v>
      </c>
      <c r="AG118" s="346">
        <f t="shared" si="23"/>
        <v>0</v>
      </c>
      <c r="AH118" s="350">
        <f t="shared" si="24"/>
        <v>0</v>
      </c>
      <c r="AI118" s="351">
        <f t="shared" si="25"/>
        <v>0</v>
      </c>
      <c r="AJ118" s="352">
        <f t="shared" si="26"/>
        <v>0</v>
      </c>
      <c r="AK118" s="349">
        <f>IF(AA118&gt;0,VLOOKUP(C118,'Reference Data 1'!$N$13:$O$17,2),0)</f>
        <v>0</v>
      </c>
      <c r="AL118" s="346">
        <f t="shared" si="27"/>
        <v>0</v>
      </c>
      <c r="AM118" s="353">
        <f t="shared" si="28"/>
        <v>0</v>
      </c>
      <c r="AN118" s="354">
        <f t="shared" si="29"/>
        <v>0</v>
      </c>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row>
    <row r="119" spans="1:219" ht="13.9" customHeight="1">
      <c r="A119" s="392"/>
      <c r="B119" s="160"/>
      <c r="C119" s="161"/>
      <c r="D119" s="161"/>
      <c r="E119" s="255"/>
      <c r="F119" s="396">
        <v>0</v>
      </c>
      <c r="G119" s="181"/>
      <c r="H119" s="186"/>
      <c r="I119" s="162"/>
      <c r="J119" s="163"/>
      <c r="K119" s="164"/>
      <c r="L119" s="164"/>
      <c r="M119" s="187"/>
      <c r="N119" s="458"/>
      <c r="O119" s="463"/>
      <c r="P119" s="190"/>
      <c r="Q119" s="165"/>
      <c r="R119" s="166"/>
      <c r="S119" s="191"/>
      <c r="T119" s="195"/>
      <c r="U119" s="167"/>
      <c r="V119" s="196"/>
      <c r="W119" s="199">
        <f t="shared" si="16"/>
        <v>0</v>
      </c>
      <c r="X119" s="344">
        <f>IF(G119&gt;0,HLOOKUP(C119,'Utility Allowances'!$O$33:$S$34,2),0)</f>
        <v>0</v>
      </c>
      <c r="Y119" s="345">
        <f t="shared" si="17"/>
        <v>0</v>
      </c>
      <c r="Z119" s="168">
        <f t="shared" si="18"/>
        <v>0</v>
      </c>
      <c r="AA119" s="346">
        <f t="shared" si="19"/>
        <v>0</v>
      </c>
      <c r="AB119" s="344">
        <f>IF(Y119&gt;0,VLOOKUP($Y119,'Reference Data 2'!$B$7:$C$71,2),0)</f>
        <v>0</v>
      </c>
      <c r="AC119" s="347">
        <f t="shared" si="20"/>
        <v>0</v>
      </c>
      <c r="AD119" s="348">
        <f t="shared" si="21"/>
        <v>0</v>
      </c>
      <c r="AE119" s="349">
        <f>IF(Y119&gt;0,VLOOKUP($Y119,'Reference Data 2'!$B$9:$D$71,3),0)</f>
        <v>0</v>
      </c>
      <c r="AF119" s="347">
        <f t="shared" si="22"/>
        <v>0</v>
      </c>
      <c r="AG119" s="346">
        <f t="shared" si="23"/>
        <v>0</v>
      </c>
      <c r="AH119" s="350">
        <f t="shared" si="24"/>
        <v>0</v>
      </c>
      <c r="AI119" s="351">
        <f t="shared" si="25"/>
        <v>0</v>
      </c>
      <c r="AJ119" s="352">
        <f t="shared" si="26"/>
        <v>0</v>
      </c>
      <c r="AK119" s="349">
        <f>IF(AA119&gt;0,VLOOKUP(C119,'Reference Data 1'!$N$13:$O$17,2),0)</f>
        <v>0</v>
      </c>
      <c r="AL119" s="346">
        <f t="shared" si="27"/>
        <v>0</v>
      </c>
      <c r="AM119" s="353">
        <f t="shared" si="28"/>
        <v>0</v>
      </c>
      <c r="AN119" s="354">
        <f t="shared" si="29"/>
        <v>0</v>
      </c>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row>
    <row r="120" spans="1:219" ht="13.9" customHeight="1">
      <c r="A120" s="392"/>
      <c r="B120" s="160"/>
      <c r="C120" s="161"/>
      <c r="D120" s="161"/>
      <c r="E120" s="255"/>
      <c r="F120" s="396">
        <v>0</v>
      </c>
      <c r="G120" s="181"/>
      <c r="H120" s="186"/>
      <c r="I120" s="162"/>
      <c r="J120" s="163"/>
      <c r="K120" s="164"/>
      <c r="L120" s="164"/>
      <c r="M120" s="187"/>
      <c r="N120" s="458"/>
      <c r="O120" s="463"/>
      <c r="P120" s="190"/>
      <c r="Q120" s="165"/>
      <c r="R120" s="166"/>
      <c r="S120" s="191"/>
      <c r="T120" s="195"/>
      <c r="U120" s="167"/>
      <c r="V120" s="196"/>
      <c r="W120" s="199">
        <f t="shared" si="16"/>
        <v>0</v>
      </c>
      <c r="X120" s="344">
        <f>IF(G120&gt;0,HLOOKUP(C120,'Utility Allowances'!$O$33:$S$34,2),0)</f>
        <v>0</v>
      </c>
      <c r="Y120" s="345">
        <f t="shared" si="17"/>
        <v>0</v>
      </c>
      <c r="Z120" s="168">
        <f t="shared" si="18"/>
        <v>0</v>
      </c>
      <c r="AA120" s="346">
        <f t="shared" si="19"/>
        <v>0</v>
      </c>
      <c r="AB120" s="344">
        <f>IF(Y120&gt;0,VLOOKUP($Y120,'Reference Data 2'!$B$7:$C$71,2),0)</f>
        <v>0</v>
      </c>
      <c r="AC120" s="347">
        <f t="shared" si="20"/>
        <v>0</v>
      </c>
      <c r="AD120" s="348">
        <f t="shared" si="21"/>
        <v>0</v>
      </c>
      <c r="AE120" s="349">
        <f>IF(Y120&gt;0,VLOOKUP($Y120,'Reference Data 2'!$B$9:$D$71,3),0)</f>
        <v>0</v>
      </c>
      <c r="AF120" s="347">
        <f t="shared" si="22"/>
        <v>0</v>
      </c>
      <c r="AG120" s="346">
        <f t="shared" si="23"/>
        <v>0</v>
      </c>
      <c r="AH120" s="350">
        <f t="shared" si="24"/>
        <v>0</v>
      </c>
      <c r="AI120" s="351">
        <f t="shared" si="25"/>
        <v>0</v>
      </c>
      <c r="AJ120" s="352">
        <f t="shared" si="26"/>
        <v>0</v>
      </c>
      <c r="AK120" s="349">
        <f>IF(AA120&gt;0,VLOOKUP(C120,'Reference Data 1'!$N$13:$O$17,2),0)</f>
        <v>0</v>
      </c>
      <c r="AL120" s="346">
        <f t="shared" si="27"/>
        <v>0</v>
      </c>
      <c r="AM120" s="353">
        <f t="shared" si="28"/>
        <v>0</v>
      </c>
      <c r="AN120" s="354">
        <f t="shared" si="29"/>
        <v>0</v>
      </c>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row>
    <row r="121" spans="1:219" ht="13.9" customHeight="1">
      <c r="A121" s="392"/>
      <c r="B121" s="160"/>
      <c r="C121" s="161"/>
      <c r="D121" s="161"/>
      <c r="E121" s="255"/>
      <c r="F121" s="396">
        <v>0</v>
      </c>
      <c r="G121" s="181"/>
      <c r="H121" s="186"/>
      <c r="I121" s="162"/>
      <c r="J121" s="163"/>
      <c r="K121" s="164"/>
      <c r="L121" s="164"/>
      <c r="M121" s="187"/>
      <c r="N121" s="458"/>
      <c r="O121" s="463"/>
      <c r="P121" s="190"/>
      <c r="Q121" s="165"/>
      <c r="R121" s="166"/>
      <c r="S121" s="191"/>
      <c r="T121" s="195"/>
      <c r="U121" s="167"/>
      <c r="V121" s="196"/>
      <c r="W121" s="199">
        <f t="shared" si="16"/>
        <v>0</v>
      </c>
      <c r="X121" s="344">
        <f>IF(G121&gt;0,HLOOKUP(C121,'Utility Allowances'!$O$33:$S$34,2),0)</f>
        <v>0</v>
      </c>
      <c r="Y121" s="345">
        <f t="shared" si="17"/>
        <v>0</v>
      </c>
      <c r="Z121" s="168">
        <f t="shared" si="18"/>
        <v>0</v>
      </c>
      <c r="AA121" s="346">
        <f t="shared" si="19"/>
        <v>0</v>
      </c>
      <c r="AB121" s="344">
        <f>IF(Y121&gt;0,VLOOKUP($Y121,'Reference Data 2'!$B$7:$C$71,2),0)</f>
        <v>0</v>
      </c>
      <c r="AC121" s="347">
        <f t="shared" si="20"/>
        <v>0</v>
      </c>
      <c r="AD121" s="348">
        <f t="shared" si="21"/>
        <v>0</v>
      </c>
      <c r="AE121" s="349">
        <f>IF(Y121&gt;0,VLOOKUP($Y121,'Reference Data 2'!$B$9:$D$71,3),0)</f>
        <v>0</v>
      </c>
      <c r="AF121" s="347">
        <f t="shared" si="22"/>
        <v>0</v>
      </c>
      <c r="AG121" s="346">
        <f t="shared" si="23"/>
        <v>0</v>
      </c>
      <c r="AH121" s="350">
        <f t="shared" si="24"/>
        <v>0</v>
      </c>
      <c r="AI121" s="351">
        <f t="shared" si="25"/>
        <v>0</v>
      </c>
      <c r="AJ121" s="352">
        <f t="shared" si="26"/>
        <v>0</v>
      </c>
      <c r="AK121" s="349">
        <f>IF(AA121&gt;0,VLOOKUP(C121,'Reference Data 1'!$N$13:$O$17,2),0)</f>
        <v>0</v>
      </c>
      <c r="AL121" s="346">
        <f t="shared" si="27"/>
        <v>0</v>
      </c>
      <c r="AM121" s="353">
        <f t="shared" si="28"/>
        <v>0</v>
      </c>
      <c r="AN121" s="354">
        <f t="shared" si="29"/>
        <v>0</v>
      </c>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row>
    <row r="122" spans="1:219" ht="13.9" customHeight="1">
      <c r="A122" s="392"/>
      <c r="B122" s="160"/>
      <c r="C122" s="161"/>
      <c r="D122" s="161"/>
      <c r="E122" s="255"/>
      <c r="F122" s="396">
        <v>0</v>
      </c>
      <c r="G122" s="181"/>
      <c r="H122" s="186"/>
      <c r="I122" s="162"/>
      <c r="J122" s="163"/>
      <c r="K122" s="164"/>
      <c r="L122" s="164"/>
      <c r="M122" s="187"/>
      <c r="N122" s="458"/>
      <c r="O122" s="463"/>
      <c r="P122" s="190"/>
      <c r="Q122" s="165"/>
      <c r="R122" s="166"/>
      <c r="S122" s="191"/>
      <c r="T122" s="195"/>
      <c r="U122" s="167"/>
      <c r="V122" s="196"/>
      <c r="W122" s="199">
        <f t="shared" si="16"/>
        <v>0</v>
      </c>
      <c r="X122" s="344">
        <f>IF(G122&gt;0,HLOOKUP(C122,'Utility Allowances'!$O$33:$S$34,2),0)</f>
        <v>0</v>
      </c>
      <c r="Y122" s="345">
        <f t="shared" si="17"/>
        <v>0</v>
      </c>
      <c r="Z122" s="168">
        <f t="shared" si="18"/>
        <v>0</v>
      </c>
      <c r="AA122" s="346">
        <f t="shared" si="19"/>
        <v>0</v>
      </c>
      <c r="AB122" s="344">
        <f>IF(Y122&gt;0,VLOOKUP($Y122,'Reference Data 2'!$B$7:$C$71,2),0)</f>
        <v>0</v>
      </c>
      <c r="AC122" s="347">
        <f t="shared" si="20"/>
        <v>0</v>
      </c>
      <c r="AD122" s="348">
        <f t="shared" si="21"/>
        <v>0</v>
      </c>
      <c r="AE122" s="349">
        <f>IF(Y122&gt;0,VLOOKUP($Y122,'Reference Data 2'!$B$9:$D$71,3),0)</f>
        <v>0</v>
      </c>
      <c r="AF122" s="347">
        <f t="shared" si="22"/>
        <v>0</v>
      </c>
      <c r="AG122" s="346">
        <f t="shared" si="23"/>
        <v>0</v>
      </c>
      <c r="AH122" s="350">
        <f t="shared" si="24"/>
        <v>0</v>
      </c>
      <c r="AI122" s="351">
        <f t="shared" si="25"/>
        <v>0</v>
      </c>
      <c r="AJ122" s="352">
        <f t="shared" si="26"/>
        <v>0</v>
      </c>
      <c r="AK122" s="349">
        <f>IF(AA122&gt;0,VLOOKUP(C122,'Reference Data 1'!$N$13:$O$17,2),0)</f>
        <v>0</v>
      </c>
      <c r="AL122" s="346">
        <f t="shared" si="27"/>
        <v>0</v>
      </c>
      <c r="AM122" s="353">
        <f t="shared" si="28"/>
        <v>0</v>
      </c>
      <c r="AN122" s="354">
        <f t="shared" si="29"/>
        <v>0</v>
      </c>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row>
    <row r="123" spans="1:219" ht="13.9" customHeight="1">
      <c r="A123" s="392"/>
      <c r="B123" s="160"/>
      <c r="C123" s="161"/>
      <c r="D123" s="161"/>
      <c r="E123" s="255"/>
      <c r="F123" s="396">
        <v>0</v>
      </c>
      <c r="G123" s="181"/>
      <c r="H123" s="186"/>
      <c r="I123" s="162"/>
      <c r="J123" s="163"/>
      <c r="K123" s="164"/>
      <c r="L123" s="164"/>
      <c r="M123" s="187"/>
      <c r="N123" s="458"/>
      <c r="O123" s="463"/>
      <c r="P123" s="190"/>
      <c r="Q123" s="165"/>
      <c r="R123" s="166"/>
      <c r="S123" s="191"/>
      <c r="T123" s="195"/>
      <c r="U123" s="167"/>
      <c r="V123" s="196"/>
      <c r="W123" s="199">
        <f t="shared" si="16"/>
        <v>0</v>
      </c>
      <c r="X123" s="344">
        <f>IF(G123&gt;0,HLOOKUP(C123,'Utility Allowances'!$O$33:$S$34,2),0)</f>
        <v>0</v>
      </c>
      <c r="Y123" s="345">
        <f t="shared" si="17"/>
        <v>0</v>
      </c>
      <c r="Z123" s="168">
        <f t="shared" si="18"/>
        <v>0</v>
      </c>
      <c r="AA123" s="346">
        <f t="shared" si="19"/>
        <v>0</v>
      </c>
      <c r="AB123" s="344">
        <f>IF(Y123&gt;0,VLOOKUP($Y123,'Reference Data 2'!$B$7:$C$71,2),0)</f>
        <v>0</v>
      </c>
      <c r="AC123" s="347">
        <f t="shared" si="20"/>
        <v>0</v>
      </c>
      <c r="AD123" s="348">
        <f t="shared" si="21"/>
        <v>0</v>
      </c>
      <c r="AE123" s="349">
        <f>IF(Y123&gt;0,VLOOKUP($Y123,'Reference Data 2'!$B$9:$D$71,3),0)</f>
        <v>0</v>
      </c>
      <c r="AF123" s="347">
        <f t="shared" si="22"/>
        <v>0</v>
      </c>
      <c r="AG123" s="346">
        <f t="shared" si="23"/>
        <v>0</v>
      </c>
      <c r="AH123" s="350">
        <f t="shared" si="24"/>
        <v>0</v>
      </c>
      <c r="AI123" s="351">
        <f t="shared" si="25"/>
        <v>0</v>
      </c>
      <c r="AJ123" s="352">
        <f t="shared" si="26"/>
        <v>0</v>
      </c>
      <c r="AK123" s="349">
        <f>IF(AA123&gt;0,VLOOKUP(C123,'Reference Data 1'!$N$13:$O$17,2),0)</f>
        <v>0</v>
      </c>
      <c r="AL123" s="346">
        <f t="shared" si="27"/>
        <v>0</v>
      </c>
      <c r="AM123" s="353">
        <f t="shared" si="28"/>
        <v>0</v>
      </c>
      <c r="AN123" s="354">
        <f t="shared" si="29"/>
        <v>0</v>
      </c>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row>
    <row r="124" spans="1:219" ht="13.9" customHeight="1">
      <c r="A124" s="392"/>
      <c r="B124" s="160"/>
      <c r="C124" s="161"/>
      <c r="D124" s="161"/>
      <c r="E124" s="255"/>
      <c r="F124" s="396">
        <v>0</v>
      </c>
      <c r="G124" s="181"/>
      <c r="H124" s="186"/>
      <c r="I124" s="162"/>
      <c r="J124" s="163"/>
      <c r="K124" s="164"/>
      <c r="L124" s="164"/>
      <c r="M124" s="187"/>
      <c r="N124" s="458"/>
      <c r="O124" s="463"/>
      <c r="P124" s="190"/>
      <c r="Q124" s="165"/>
      <c r="R124" s="166"/>
      <c r="S124" s="191"/>
      <c r="T124" s="195"/>
      <c r="U124" s="167"/>
      <c r="V124" s="196"/>
      <c r="W124" s="199">
        <f t="shared" si="16"/>
        <v>0</v>
      </c>
      <c r="X124" s="344">
        <f>IF(G124&gt;0,HLOOKUP(C124,'Utility Allowances'!$O$33:$S$34,2),0)</f>
        <v>0</v>
      </c>
      <c r="Y124" s="345">
        <f t="shared" si="17"/>
        <v>0</v>
      </c>
      <c r="Z124" s="168">
        <f t="shared" si="18"/>
        <v>0</v>
      </c>
      <c r="AA124" s="346">
        <f t="shared" si="19"/>
        <v>0</v>
      </c>
      <c r="AB124" s="344">
        <f>IF(Y124&gt;0,VLOOKUP($Y124,'Reference Data 2'!$B$7:$C$71,2),0)</f>
        <v>0</v>
      </c>
      <c r="AC124" s="347">
        <f t="shared" si="20"/>
        <v>0</v>
      </c>
      <c r="AD124" s="348">
        <f t="shared" si="21"/>
        <v>0</v>
      </c>
      <c r="AE124" s="349">
        <f>IF(Y124&gt;0,VLOOKUP($Y124,'Reference Data 2'!$B$9:$D$71,3),0)</f>
        <v>0</v>
      </c>
      <c r="AF124" s="347">
        <f t="shared" si="22"/>
        <v>0</v>
      </c>
      <c r="AG124" s="346">
        <f t="shared" si="23"/>
        <v>0</v>
      </c>
      <c r="AH124" s="350">
        <f t="shared" si="24"/>
        <v>0</v>
      </c>
      <c r="AI124" s="351">
        <f t="shared" si="25"/>
        <v>0</v>
      </c>
      <c r="AJ124" s="352">
        <f t="shared" si="26"/>
        <v>0</v>
      </c>
      <c r="AK124" s="349">
        <f>IF(AA124&gt;0,VLOOKUP(C124,'Reference Data 1'!$N$13:$O$17,2),0)</f>
        <v>0</v>
      </c>
      <c r="AL124" s="346">
        <f t="shared" si="27"/>
        <v>0</v>
      </c>
      <c r="AM124" s="353">
        <f t="shared" si="28"/>
        <v>0</v>
      </c>
      <c r="AN124" s="354">
        <f t="shared" si="29"/>
        <v>0</v>
      </c>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row>
    <row r="125" spans="1:219" ht="13.9" customHeight="1">
      <c r="A125" s="392"/>
      <c r="B125" s="160"/>
      <c r="C125" s="161"/>
      <c r="D125" s="161"/>
      <c r="E125" s="255"/>
      <c r="F125" s="396">
        <v>0</v>
      </c>
      <c r="G125" s="181"/>
      <c r="H125" s="186"/>
      <c r="I125" s="162"/>
      <c r="J125" s="163"/>
      <c r="K125" s="164"/>
      <c r="L125" s="164"/>
      <c r="M125" s="187"/>
      <c r="N125" s="458"/>
      <c r="O125" s="463"/>
      <c r="P125" s="190"/>
      <c r="Q125" s="165"/>
      <c r="R125" s="166"/>
      <c r="S125" s="191"/>
      <c r="T125" s="195"/>
      <c r="U125" s="167"/>
      <c r="V125" s="196"/>
      <c r="W125" s="199">
        <f t="shared" si="16"/>
        <v>0</v>
      </c>
      <c r="X125" s="344">
        <f>IF(G125&gt;0,HLOOKUP(C125,'Utility Allowances'!$O$33:$S$34,2),0)</f>
        <v>0</v>
      </c>
      <c r="Y125" s="345">
        <f t="shared" si="17"/>
        <v>0</v>
      </c>
      <c r="Z125" s="168">
        <f t="shared" si="18"/>
        <v>0</v>
      </c>
      <c r="AA125" s="346">
        <f t="shared" si="19"/>
        <v>0</v>
      </c>
      <c r="AB125" s="344">
        <f>IF(Y125&gt;0,VLOOKUP($Y125,'Reference Data 2'!$B$7:$C$71,2),0)</f>
        <v>0</v>
      </c>
      <c r="AC125" s="347">
        <f t="shared" si="20"/>
        <v>0</v>
      </c>
      <c r="AD125" s="348">
        <f t="shared" si="21"/>
        <v>0</v>
      </c>
      <c r="AE125" s="349">
        <f>IF(Y125&gt;0,VLOOKUP($Y125,'Reference Data 2'!$B$9:$D$71,3),0)</f>
        <v>0</v>
      </c>
      <c r="AF125" s="347">
        <f t="shared" si="22"/>
        <v>0</v>
      </c>
      <c r="AG125" s="346">
        <f t="shared" si="23"/>
        <v>0</v>
      </c>
      <c r="AH125" s="350">
        <f t="shared" si="24"/>
        <v>0</v>
      </c>
      <c r="AI125" s="351">
        <f t="shared" si="25"/>
        <v>0</v>
      </c>
      <c r="AJ125" s="352">
        <f t="shared" si="26"/>
        <v>0</v>
      </c>
      <c r="AK125" s="349">
        <f>IF(AA125&gt;0,VLOOKUP(C125,'Reference Data 1'!$N$13:$O$17,2),0)</f>
        <v>0</v>
      </c>
      <c r="AL125" s="346">
        <f t="shared" si="27"/>
        <v>0</v>
      </c>
      <c r="AM125" s="353">
        <f t="shared" si="28"/>
        <v>0</v>
      </c>
      <c r="AN125" s="354">
        <f t="shared" si="29"/>
        <v>0</v>
      </c>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row>
    <row r="126" spans="1:219" ht="13.9" customHeight="1">
      <c r="A126" s="392"/>
      <c r="B126" s="160"/>
      <c r="C126" s="161"/>
      <c r="D126" s="161"/>
      <c r="E126" s="255"/>
      <c r="F126" s="396">
        <v>0</v>
      </c>
      <c r="G126" s="181"/>
      <c r="H126" s="186"/>
      <c r="I126" s="162"/>
      <c r="J126" s="163"/>
      <c r="K126" s="164"/>
      <c r="L126" s="164"/>
      <c r="M126" s="187"/>
      <c r="N126" s="458"/>
      <c r="O126" s="463"/>
      <c r="P126" s="190"/>
      <c r="Q126" s="165"/>
      <c r="R126" s="166"/>
      <c r="S126" s="191"/>
      <c r="T126" s="195"/>
      <c r="U126" s="167"/>
      <c r="V126" s="196"/>
      <c r="W126" s="199">
        <f t="shared" si="16"/>
        <v>0</v>
      </c>
      <c r="X126" s="344">
        <f>IF(G126&gt;0,HLOOKUP(C126,'Utility Allowances'!$O$33:$S$34,2),0)</f>
        <v>0</v>
      </c>
      <c r="Y126" s="345">
        <f t="shared" si="17"/>
        <v>0</v>
      </c>
      <c r="Z126" s="168">
        <f t="shared" si="18"/>
        <v>0</v>
      </c>
      <c r="AA126" s="346">
        <f t="shared" si="19"/>
        <v>0</v>
      </c>
      <c r="AB126" s="344">
        <f>IF(Y126&gt;0,VLOOKUP($Y126,'Reference Data 2'!$B$7:$C$71,2),0)</f>
        <v>0</v>
      </c>
      <c r="AC126" s="347">
        <f t="shared" si="20"/>
        <v>0</v>
      </c>
      <c r="AD126" s="348">
        <f t="shared" si="21"/>
        <v>0</v>
      </c>
      <c r="AE126" s="349">
        <f>IF(Y126&gt;0,VLOOKUP($Y126,'Reference Data 2'!$B$9:$D$71,3),0)</f>
        <v>0</v>
      </c>
      <c r="AF126" s="347">
        <f t="shared" si="22"/>
        <v>0</v>
      </c>
      <c r="AG126" s="346">
        <f t="shared" si="23"/>
        <v>0</v>
      </c>
      <c r="AH126" s="350">
        <f t="shared" si="24"/>
        <v>0</v>
      </c>
      <c r="AI126" s="351">
        <f t="shared" si="25"/>
        <v>0</v>
      </c>
      <c r="AJ126" s="352">
        <f t="shared" si="26"/>
        <v>0</v>
      </c>
      <c r="AK126" s="349">
        <f>IF(AA126&gt;0,VLOOKUP(C126,'Reference Data 1'!$N$13:$O$17,2),0)</f>
        <v>0</v>
      </c>
      <c r="AL126" s="346">
        <f t="shared" si="27"/>
        <v>0</v>
      </c>
      <c r="AM126" s="353">
        <f t="shared" si="28"/>
        <v>0</v>
      </c>
      <c r="AN126" s="354">
        <f t="shared" si="29"/>
        <v>0</v>
      </c>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row>
    <row r="127" spans="1:219" ht="13.9" customHeight="1">
      <c r="A127" s="392"/>
      <c r="B127" s="160"/>
      <c r="C127" s="161"/>
      <c r="D127" s="161"/>
      <c r="E127" s="255"/>
      <c r="F127" s="396">
        <v>0</v>
      </c>
      <c r="G127" s="181"/>
      <c r="H127" s="186"/>
      <c r="I127" s="162"/>
      <c r="J127" s="163"/>
      <c r="K127" s="164"/>
      <c r="L127" s="164"/>
      <c r="M127" s="187"/>
      <c r="N127" s="458"/>
      <c r="O127" s="463"/>
      <c r="P127" s="190"/>
      <c r="Q127" s="165"/>
      <c r="R127" s="166"/>
      <c r="S127" s="191"/>
      <c r="T127" s="195"/>
      <c r="U127" s="167"/>
      <c r="V127" s="196"/>
      <c r="W127" s="199">
        <f t="shared" si="16"/>
        <v>0</v>
      </c>
      <c r="X127" s="344">
        <f>IF(G127&gt;0,HLOOKUP(C127,'Utility Allowances'!$O$33:$S$34,2),0)</f>
        <v>0</v>
      </c>
      <c r="Y127" s="345">
        <f t="shared" si="17"/>
        <v>0</v>
      </c>
      <c r="Z127" s="168">
        <f t="shared" si="18"/>
        <v>0</v>
      </c>
      <c r="AA127" s="346">
        <f t="shared" si="19"/>
        <v>0</v>
      </c>
      <c r="AB127" s="344">
        <f>IF(Y127&gt;0,VLOOKUP($Y127,'Reference Data 2'!$B$7:$C$71,2),0)</f>
        <v>0</v>
      </c>
      <c r="AC127" s="347">
        <f t="shared" si="20"/>
        <v>0</v>
      </c>
      <c r="AD127" s="348">
        <f t="shared" si="21"/>
        <v>0</v>
      </c>
      <c r="AE127" s="349">
        <f>IF(Y127&gt;0,VLOOKUP($Y127,'Reference Data 2'!$B$9:$D$71,3),0)</f>
        <v>0</v>
      </c>
      <c r="AF127" s="347">
        <f t="shared" si="22"/>
        <v>0</v>
      </c>
      <c r="AG127" s="346">
        <f t="shared" si="23"/>
        <v>0</v>
      </c>
      <c r="AH127" s="350">
        <f t="shared" si="24"/>
        <v>0</v>
      </c>
      <c r="AI127" s="351">
        <f t="shared" si="25"/>
        <v>0</v>
      </c>
      <c r="AJ127" s="352">
        <f t="shared" si="26"/>
        <v>0</v>
      </c>
      <c r="AK127" s="349">
        <f>IF(AA127&gt;0,VLOOKUP(C127,'Reference Data 1'!$N$13:$O$17,2),0)</f>
        <v>0</v>
      </c>
      <c r="AL127" s="346">
        <f t="shared" si="27"/>
        <v>0</v>
      </c>
      <c r="AM127" s="353">
        <f t="shared" si="28"/>
        <v>0</v>
      </c>
      <c r="AN127" s="354">
        <f t="shared" si="29"/>
        <v>0</v>
      </c>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row>
    <row r="128" spans="1:219" ht="13.9" customHeight="1">
      <c r="A128" s="392"/>
      <c r="B128" s="160"/>
      <c r="C128" s="161"/>
      <c r="D128" s="161"/>
      <c r="E128" s="255"/>
      <c r="F128" s="396">
        <v>0</v>
      </c>
      <c r="G128" s="181"/>
      <c r="H128" s="186"/>
      <c r="I128" s="162"/>
      <c r="J128" s="163"/>
      <c r="K128" s="164"/>
      <c r="L128" s="164"/>
      <c r="M128" s="187"/>
      <c r="N128" s="458"/>
      <c r="O128" s="463"/>
      <c r="P128" s="190"/>
      <c r="Q128" s="165"/>
      <c r="R128" s="166"/>
      <c r="S128" s="191"/>
      <c r="T128" s="195"/>
      <c r="U128" s="167"/>
      <c r="V128" s="196"/>
      <c r="W128" s="199">
        <f t="shared" si="16"/>
        <v>0</v>
      </c>
      <c r="X128" s="344">
        <f>IF(G128&gt;0,HLOOKUP(C128,'Utility Allowances'!$O$33:$S$34,2),0)</f>
        <v>0</v>
      </c>
      <c r="Y128" s="345">
        <f t="shared" si="17"/>
        <v>0</v>
      </c>
      <c r="Z128" s="168">
        <f t="shared" si="18"/>
        <v>0</v>
      </c>
      <c r="AA128" s="346">
        <f t="shared" si="19"/>
        <v>0</v>
      </c>
      <c r="AB128" s="344">
        <f>IF(Y128&gt;0,VLOOKUP($Y128,'Reference Data 2'!$B$7:$C$71,2),0)</f>
        <v>0</v>
      </c>
      <c r="AC128" s="347">
        <f t="shared" si="20"/>
        <v>0</v>
      </c>
      <c r="AD128" s="348">
        <f t="shared" si="21"/>
        <v>0</v>
      </c>
      <c r="AE128" s="349">
        <f>IF(Y128&gt;0,VLOOKUP($Y128,'Reference Data 2'!$B$9:$D$71,3),0)</f>
        <v>0</v>
      </c>
      <c r="AF128" s="347">
        <f t="shared" si="22"/>
        <v>0</v>
      </c>
      <c r="AG128" s="346">
        <f t="shared" si="23"/>
        <v>0</v>
      </c>
      <c r="AH128" s="350">
        <f t="shared" si="24"/>
        <v>0</v>
      </c>
      <c r="AI128" s="351">
        <f t="shared" si="25"/>
        <v>0</v>
      </c>
      <c r="AJ128" s="352">
        <f t="shared" si="26"/>
        <v>0</v>
      </c>
      <c r="AK128" s="349">
        <f>IF(AA128&gt;0,VLOOKUP(C128,'Reference Data 1'!$N$13:$O$17,2),0)</f>
        <v>0</v>
      </c>
      <c r="AL128" s="346">
        <f t="shared" si="27"/>
        <v>0</v>
      </c>
      <c r="AM128" s="353">
        <f t="shared" si="28"/>
        <v>0</v>
      </c>
      <c r="AN128" s="354">
        <f t="shared" si="29"/>
        <v>0</v>
      </c>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row>
    <row r="129" spans="1:219" ht="13.9" customHeight="1">
      <c r="A129" s="392"/>
      <c r="B129" s="160"/>
      <c r="C129" s="161"/>
      <c r="D129" s="161"/>
      <c r="E129" s="255"/>
      <c r="F129" s="396">
        <v>0</v>
      </c>
      <c r="G129" s="181"/>
      <c r="H129" s="186"/>
      <c r="I129" s="162"/>
      <c r="J129" s="163"/>
      <c r="K129" s="164"/>
      <c r="L129" s="164"/>
      <c r="M129" s="187"/>
      <c r="N129" s="458"/>
      <c r="O129" s="463"/>
      <c r="P129" s="190"/>
      <c r="Q129" s="165"/>
      <c r="R129" s="166"/>
      <c r="S129" s="191"/>
      <c r="T129" s="195"/>
      <c r="U129" s="167"/>
      <c r="V129" s="196"/>
      <c r="W129" s="199">
        <f t="shared" si="16"/>
        <v>0</v>
      </c>
      <c r="X129" s="344">
        <f>IF(G129&gt;0,HLOOKUP(C129,'Utility Allowances'!$O$33:$S$34,2),0)</f>
        <v>0</v>
      </c>
      <c r="Y129" s="345">
        <f t="shared" si="17"/>
        <v>0</v>
      </c>
      <c r="Z129" s="168">
        <f t="shared" si="18"/>
        <v>0</v>
      </c>
      <c r="AA129" s="346">
        <f t="shared" si="19"/>
        <v>0</v>
      </c>
      <c r="AB129" s="344">
        <f>IF(Y129&gt;0,VLOOKUP($Y129,'Reference Data 2'!$B$7:$C$71,2),0)</f>
        <v>0</v>
      </c>
      <c r="AC129" s="347">
        <f t="shared" si="20"/>
        <v>0</v>
      </c>
      <c r="AD129" s="348">
        <f t="shared" si="21"/>
        <v>0</v>
      </c>
      <c r="AE129" s="349">
        <f>IF(Y129&gt;0,VLOOKUP($Y129,'Reference Data 2'!$B$9:$D$71,3),0)</f>
        <v>0</v>
      </c>
      <c r="AF129" s="347">
        <f t="shared" si="22"/>
        <v>0</v>
      </c>
      <c r="AG129" s="346">
        <f t="shared" si="23"/>
        <v>0</v>
      </c>
      <c r="AH129" s="350">
        <f t="shared" si="24"/>
        <v>0</v>
      </c>
      <c r="AI129" s="351">
        <f t="shared" si="25"/>
        <v>0</v>
      </c>
      <c r="AJ129" s="352">
        <f t="shared" si="26"/>
        <v>0</v>
      </c>
      <c r="AK129" s="349">
        <f>IF(AA129&gt;0,VLOOKUP(C129,'Reference Data 1'!$N$13:$O$17,2),0)</f>
        <v>0</v>
      </c>
      <c r="AL129" s="346">
        <f t="shared" si="27"/>
        <v>0</v>
      </c>
      <c r="AM129" s="353">
        <f t="shared" si="28"/>
        <v>0</v>
      </c>
      <c r="AN129" s="354">
        <f t="shared" si="29"/>
        <v>0</v>
      </c>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row>
    <row r="130" spans="1:219" ht="13.9" customHeight="1">
      <c r="A130" s="392"/>
      <c r="B130" s="160"/>
      <c r="C130" s="161"/>
      <c r="D130" s="161"/>
      <c r="E130" s="255"/>
      <c r="F130" s="396">
        <v>0</v>
      </c>
      <c r="G130" s="181"/>
      <c r="H130" s="186"/>
      <c r="I130" s="162"/>
      <c r="J130" s="163"/>
      <c r="K130" s="164"/>
      <c r="L130" s="164"/>
      <c r="M130" s="187"/>
      <c r="N130" s="458"/>
      <c r="O130" s="463"/>
      <c r="P130" s="190"/>
      <c r="Q130" s="165"/>
      <c r="R130" s="166"/>
      <c r="S130" s="191"/>
      <c r="T130" s="195"/>
      <c r="U130" s="167"/>
      <c r="V130" s="196"/>
      <c r="W130" s="199">
        <f t="shared" si="16"/>
        <v>0</v>
      </c>
      <c r="X130" s="344">
        <f>IF(G130&gt;0,HLOOKUP(C130,'Utility Allowances'!$O$33:$S$34,2),0)</f>
        <v>0</v>
      </c>
      <c r="Y130" s="345">
        <f t="shared" si="17"/>
        <v>0</v>
      </c>
      <c r="Z130" s="168">
        <f t="shared" si="18"/>
        <v>0</v>
      </c>
      <c r="AA130" s="346">
        <f t="shared" si="19"/>
        <v>0</v>
      </c>
      <c r="AB130" s="344">
        <f>IF(Y130&gt;0,VLOOKUP($Y130,'Reference Data 2'!$B$7:$C$71,2),0)</f>
        <v>0</v>
      </c>
      <c r="AC130" s="347">
        <f t="shared" si="20"/>
        <v>0</v>
      </c>
      <c r="AD130" s="348">
        <f t="shared" si="21"/>
        <v>0</v>
      </c>
      <c r="AE130" s="349">
        <f>IF(Y130&gt;0,VLOOKUP($Y130,'Reference Data 2'!$B$9:$D$71,3),0)</f>
        <v>0</v>
      </c>
      <c r="AF130" s="347">
        <f t="shared" si="22"/>
        <v>0</v>
      </c>
      <c r="AG130" s="346">
        <f t="shared" si="23"/>
        <v>0</v>
      </c>
      <c r="AH130" s="350">
        <f t="shared" si="24"/>
        <v>0</v>
      </c>
      <c r="AI130" s="351">
        <f t="shared" si="25"/>
        <v>0</v>
      </c>
      <c r="AJ130" s="352">
        <f t="shared" si="26"/>
        <v>0</v>
      </c>
      <c r="AK130" s="349">
        <f>IF(AA130&gt;0,VLOOKUP(C130,'Reference Data 1'!$N$13:$O$17,2),0)</f>
        <v>0</v>
      </c>
      <c r="AL130" s="346">
        <f t="shared" si="27"/>
        <v>0</v>
      </c>
      <c r="AM130" s="353">
        <f t="shared" si="28"/>
        <v>0</v>
      </c>
      <c r="AN130" s="354">
        <f t="shared" si="29"/>
        <v>0</v>
      </c>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row>
    <row r="131" spans="1:219" ht="13.9" customHeight="1">
      <c r="A131" s="392"/>
      <c r="B131" s="160"/>
      <c r="C131" s="161"/>
      <c r="D131" s="161"/>
      <c r="E131" s="255"/>
      <c r="F131" s="396">
        <v>0</v>
      </c>
      <c r="G131" s="181"/>
      <c r="H131" s="186"/>
      <c r="I131" s="162"/>
      <c r="J131" s="163"/>
      <c r="K131" s="164"/>
      <c r="L131" s="164"/>
      <c r="M131" s="187"/>
      <c r="N131" s="458"/>
      <c r="O131" s="463"/>
      <c r="P131" s="190"/>
      <c r="Q131" s="165"/>
      <c r="R131" s="166"/>
      <c r="S131" s="191"/>
      <c r="T131" s="195"/>
      <c r="U131" s="167"/>
      <c r="V131" s="196"/>
      <c r="W131" s="199">
        <f t="shared" si="16"/>
        <v>0</v>
      </c>
      <c r="X131" s="344">
        <f>IF(G131&gt;0,HLOOKUP(C131,'Utility Allowances'!$O$33:$S$34,2),0)</f>
        <v>0</v>
      </c>
      <c r="Y131" s="345">
        <f t="shared" si="17"/>
        <v>0</v>
      </c>
      <c r="Z131" s="168">
        <f t="shared" si="18"/>
        <v>0</v>
      </c>
      <c r="AA131" s="346">
        <f t="shared" si="19"/>
        <v>0</v>
      </c>
      <c r="AB131" s="344">
        <f>IF(Y131&gt;0,VLOOKUP($Y131,'Reference Data 2'!$B$7:$C$71,2),0)</f>
        <v>0</v>
      </c>
      <c r="AC131" s="347">
        <f t="shared" si="20"/>
        <v>0</v>
      </c>
      <c r="AD131" s="348">
        <f t="shared" si="21"/>
        <v>0</v>
      </c>
      <c r="AE131" s="349">
        <f>IF(Y131&gt;0,VLOOKUP($Y131,'Reference Data 2'!$B$9:$D$71,3),0)</f>
        <v>0</v>
      </c>
      <c r="AF131" s="347">
        <f t="shared" si="22"/>
        <v>0</v>
      </c>
      <c r="AG131" s="346">
        <f t="shared" si="23"/>
        <v>0</v>
      </c>
      <c r="AH131" s="350">
        <f t="shared" si="24"/>
        <v>0</v>
      </c>
      <c r="AI131" s="351">
        <f t="shared" si="25"/>
        <v>0</v>
      </c>
      <c r="AJ131" s="352">
        <f t="shared" si="26"/>
        <v>0</v>
      </c>
      <c r="AK131" s="349">
        <f>IF(AA131&gt;0,VLOOKUP(C131,'Reference Data 1'!$N$13:$O$17,2),0)</f>
        <v>0</v>
      </c>
      <c r="AL131" s="346">
        <f t="shared" si="27"/>
        <v>0</v>
      </c>
      <c r="AM131" s="353">
        <f t="shared" si="28"/>
        <v>0</v>
      </c>
      <c r="AN131" s="354">
        <f t="shared" si="29"/>
        <v>0</v>
      </c>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row>
    <row r="132" spans="1:219" ht="13.9" customHeight="1">
      <c r="A132" s="392"/>
      <c r="B132" s="160"/>
      <c r="C132" s="161"/>
      <c r="D132" s="161"/>
      <c r="E132" s="255"/>
      <c r="F132" s="396">
        <v>0</v>
      </c>
      <c r="G132" s="181"/>
      <c r="H132" s="186"/>
      <c r="I132" s="162"/>
      <c r="J132" s="163"/>
      <c r="K132" s="164"/>
      <c r="L132" s="164"/>
      <c r="M132" s="187"/>
      <c r="N132" s="458"/>
      <c r="O132" s="463"/>
      <c r="P132" s="190"/>
      <c r="Q132" s="165"/>
      <c r="R132" s="166"/>
      <c r="S132" s="191"/>
      <c r="T132" s="195"/>
      <c r="U132" s="167"/>
      <c r="V132" s="196"/>
      <c r="W132" s="199">
        <f t="shared" si="16"/>
        <v>0</v>
      </c>
      <c r="X132" s="344">
        <f>IF(G132&gt;0,HLOOKUP(C132,'Utility Allowances'!$O$33:$S$34,2),0)</f>
        <v>0</v>
      </c>
      <c r="Y132" s="345">
        <f t="shared" si="17"/>
        <v>0</v>
      </c>
      <c r="Z132" s="168">
        <f t="shared" si="18"/>
        <v>0</v>
      </c>
      <c r="AA132" s="346">
        <f t="shared" si="19"/>
        <v>0</v>
      </c>
      <c r="AB132" s="344">
        <f>IF(Y132&gt;0,VLOOKUP($Y132,'Reference Data 2'!$B$7:$C$71,2),0)</f>
        <v>0</v>
      </c>
      <c r="AC132" s="347">
        <f t="shared" si="20"/>
        <v>0</v>
      </c>
      <c r="AD132" s="348">
        <f t="shared" si="21"/>
        <v>0</v>
      </c>
      <c r="AE132" s="349">
        <f>IF(Y132&gt;0,VLOOKUP($Y132,'Reference Data 2'!$B$9:$D$71,3),0)</f>
        <v>0</v>
      </c>
      <c r="AF132" s="347">
        <f t="shared" si="22"/>
        <v>0</v>
      </c>
      <c r="AG132" s="346">
        <f t="shared" si="23"/>
        <v>0</v>
      </c>
      <c r="AH132" s="350">
        <f t="shared" si="24"/>
        <v>0</v>
      </c>
      <c r="AI132" s="351">
        <f t="shared" si="25"/>
        <v>0</v>
      </c>
      <c r="AJ132" s="352">
        <f t="shared" si="26"/>
        <v>0</v>
      </c>
      <c r="AK132" s="349">
        <f>IF(AA132&gt;0,VLOOKUP(C132,'Reference Data 1'!$N$13:$O$17,2),0)</f>
        <v>0</v>
      </c>
      <c r="AL132" s="346">
        <f t="shared" si="27"/>
        <v>0</v>
      </c>
      <c r="AM132" s="353">
        <f t="shared" si="28"/>
        <v>0</v>
      </c>
      <c r="AN132" s="354">
        <f t="shared" si="29"/>
        <v>0</v>
      </c>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row>
    <row r="133" spans="1:219" ht="13.9" customHeight="1">
      <c r="A133" s="392"/>
      <c r="B133" s="160"/>
      <c r="C133" s="161"/>
      <c r="D133" s="161"/>
      <c r="E133" s="255"/>
      <c r="F133" s="396">
        <v>0</v>
      </c>
      <c r="G133" s="181"/>
      <c r="H133" s="186"/>
      <c r="I133" s="162"/>
      <c r="J133" s="163"/>
      <c r="K133" s="164"/>
      <c r="L133" s="164"/>
      <c r="M133" s="187"/>
      <c r="N133" s="458"/>
      <c r="O133" s="463"/>
      <c r="P133" s="190"/>
      <c r="Q133" s="165"/>
      <c r="R133" s="166"/>
      <c r="S133" s="191"/>
      <c r="T133" s="195"/>
      <c r="U133" s="167"/>
      <c r="V133" s="196"/>
      <c r="W133" s="199">
        <f t="shared" si="16"/>
        <v>0</v>
      </c>
      <c r="X133" s="344">
        <f>IF(G133&gt;0,HLOOKUP(C133,'Utility Allowances'!$O$33:$S$34,2),0)</f>
        <v>0</v>
      </c>
      <c r="Y133" s="345">
        <f t="shared" si="17"/>
        <v>0</v>
      </c>
      <c r="Z133" s="168">
        <f t="shared" si="18"/>
        <v>0</v>
      </c>
      <c r="AA133" s="346">
        <f t="shared" si="19"/>
        <v>0</v>
      </c>
      <c r="AB133" s="344">
        <f>IF(Y133&gt;0,VLOOKUP($Y133,'Reference Data 2'!$B$7:$C$71,2),0)</f>
        <v>0</v>
      </c>
      <c r="AC133" s="347">
        <f t="shared" si="20"/>
        <v>0</v>
      </c>
      <c r="AD133" s="348">
        <f t="shared" si="21"/>
        <v>0</v>
      </c>
      <c r="AE133" s="349">
        <f>IF(Y133&gt;0,VLOOKUP($Y133,'Reference Data 2'!$B$9:$D$71,3),0)</f>
        <v>0</v>
      </c>
      <c r="AF133" s="347">
        <f t="shared" si="22"/>
        <v>0</v>
      </c>
      <c r="AG133" s="346">
        <f t="shared" si="23"/>
        <v>0</v>
      </c>
      <c r="AH133" s="350">
        <f t="shared" si="24"/>
        <v>0</v>
      </c>
      <c r="AI133" s="351">
        <f t="shared" si="25"/>
        <v>0</v>
      </c>
      <c r="AJ133" s="352">
        <f t="shared" si="26"/>
        <v>0</v>
      </c>
      <c r="AK133" s="349">
        <f>IF(AA133&gt;0,VLOOKUP(C133,'Reference Data 1'!$N$13:$O$17,2),0)</f>
        <v>0</v>
      </c>
      <c r="AL133" s="346">
        <f t="shared" si="27"/>
        <v>0</v>
      </c>
      <c r="AM133" s="353">
        <f t="shared" si="28"/>
        <v>0</v>
      </c>
      <c r="AN133" s="354">
        <f t="shared" si="29"/>
        <v>0</v>
      </c>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row>
    <row r="134" spans="1:219" ht="13.9" customHeight="1">
      <c r="A134" s="392"/>
      <c r="B134" s="160"/>
      <c r="C134" s="161"/>
      <c r="D134" s="161"/>
      <c r="E134" s="255"/>
      <c r="F134" s="396">
        <v>0</v>
      </c>
      <c r="G134" s="181"/>
      <c r="H134" s="186"/>
      <c r="I134" s="162"/>
      <c r="J134" s="163"/>
      <c r="K134" s="164"/>
      <c r="L134" s="164"/>
      <c r="M134" s="187"/>
      <c r="N134" s="458"/>
      <c r="O134" s="463"/>
      <c r="P134" s="190"/>
      <c r="Q134" s="165"/>
      <c r="R134" s="166"/>
      <c r="S134" s="191"/>
      <c r="T134" s="195"/>
      <c r="U134" s="167"/>
      <c r="V134" s="196"/>
      <c r="W134" s="199">
        <f t="shared" si="16"/>
        <v>0</v>
      </c>
      <c r="X134" s="344">
        <f>IF(G134&gt;0,HLOOKUP(C134,'Utility Allowances'!$O$33:$S$34,2),0)</f>
        <v>0</v>
      </c>
      <c r="Y134" s="345">
        <f t="shared" si="17"/>
        <v>0</v>
      </c>
      <c r="Z134" s="168">
        <f t="shared" si="18"/>
        <v>0</v>
      </c>
      <c r="AA134" s="346">
        <f t="shared" si="19"/>
        <v>0</v>
      </c>
      <c r="AB134" s="344">
        <f>IF(Y134&gt;0,VLOOKUP($Y134,'Reference Data 2'!$B$7:$C$71,2),0)</f>
        <v>0</v>
      </c>
      <c r="AC134" s="347">
        <f t="shared" si="20"/>
        <v>0</v>
      </c>
      <c r="AD134" s="348">
        <f t="shared" si="21"/>
        <v>0</v>
      </c>
      <c r="AE134" s="349">
        <f>IF(Y134&gt;0,VLOOKUP($Y134,'Reference Data 2'!$B$9:$D$71,3),0)</f>
        <v>0</v>
      </c>
      <c r="AF134" s="347">
        <f t="shared" si="22"/>
        <v>0</v>
      </c>
      <c r="AG134" s="346">
        <f t="shared" si="23"/>
        <v>0</v>
      </c>
      <c r="AH134" s="350">
        <f t="shared" si="24"/>
        <v>0</v>
      </c>
      <c r="AI134" s="351">
        <f t="shared" si="25"/>
        <v>0</v>
      </c>
      <c r="AJ134" s="352">
        <f t="shared" si="26"/>
        <v>0</v>
      </c>
      <c r="AK134" s="349">
        <f>IF(AA134&gt;0,VLOOKUP(C134,'Reference Data 1'!$N$13:$O$17,2),0)</f>
        <v>0</v>
      </c>
      <c r="AL134" s="346">
        <f t="shared" si="27"/>
        <v>0</v>
      </c>
      <c r="AM134" s="353">
        <f t="shared" si="28"/>
        <v>0</v>
      </c>
      <c r="AN134" s="354">
        <f t="shared" si="29"/>
        <v>0</v>
      </c>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row>
    <row r="135" spans="1:219" ht="13.9" customHeight="1">
      <c r="A135" s="392"/>
      <c r="B135" s="160"/>
      <c r="C135" s="161"/>
      <c r="D135" s="161"/>
      <c r="E135" s="255"/>
      <c r="F135" s="396">
        <v>0</v>
      </c>
      <c r="G135" s="181"/>
      <c r="H135" s="186"/>
      <c r="I135" s="162"/>
      <c r="J135" s="163"/>
      <c r="K135" s="164"/>
      <c r="L135" s="164"/>
      <c r="M135" s="187"/>
      <c r="N135" s="458"/>
      <c r="O135" s="463"/>
      <c r="P135" s="190"/>
      <c r="Q135" s="165"/>
      <c r="R135" s="166"/>
      <c r="S135" s="191"/>
      <c r="T135" s="195"/>
      <c r="U135" s="167"/>
      <c r="V135" s="196"/>
      <c r="W135" s="199">
        <f t="shared" si="16"/>
        <v>0</v>
      </c>
      <c r="X135" s="344">
        <f>IF(G135&gt;0,HLOOKUP(C135,'Utility Allowances'!$O$33:$S$34,2),0)</f>
        <v>0</v>
      </c>
      <c r="Y135" s="345">
        <f t="shared" si="17"/>
        <v>0</v>
      </c>
      <c r="Z135" s="168">
        <f t="shared" si="18"/>
        <v>0</v>
      </c>
      <c r="AA135" s="346">
        <f t="shared" si="19"/>
        <v>0</v>
      </c>
      <c r="AB135" s="344">
        <f>IF(Y135&gt;0,VLOOKUP($Y135,'Reference Data 2'!$B$7:$C$71,2),0)</f>
        <v>0</v>
      </c>
      <c r="AC135" s="347">
        <f t="shared" si="20"/>
        <v>0</v>
      </c>
      <c r="AD135" s="348">
        <f t="shared" si="21"/>
        <v>0</v>
      </c>
      <c r="AE135" s="349">
        <f>IF(Y135&gt;0,VLOOKUP($Y135,'Reference Data 2'!$B$9:$D$71,3),0)</f>
        <v>0</v>
      </c>
      <c r="AF135" s="347">
        <f t="shared" si="22"/>
        <v>0</v>
      </c>
      <c r="AG135" s="346">
        <f t="shared" si="23"/>
        <v>0</v>
      </c>
      <c r="AH135" s="350">
        <f t="shared" si="24"/>
        <v>0</v>
      </c>
      <c r="AI135" s="351">
        <f t="shared" si="25"/>
        <v>0</v>
      </c>
      <c r="AJ135" s="352">
        <f t="shared" si="26"/>
        <v>0</v>
      </c>
      <c r="AK135" s="349">
        <f>IF(AA135&gt;0,VLOOKUP(C135,'Reference Data 1'!$N$13:$O$17,2),0)</f>
        <v>0</v>
      </c>
      <c r="AL135" s="346">
        <f t="shared" si="27"/>
        <v>0</v>
      </c>
      <c r="AM135" s="353">
        <f t="shared" si="28"/>
        <v>0</v>
      </c>
      <c r="AN135" s="354">
        <f t="shared" si="29"/>
        <v>0</v>
      </c>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row>
    <row r="136" spans="1:219" ht="13.9" customHeight="1">
      <c r="A136" s="392"/>
      <c r="B136" s="160"/>
      <c r="C136" s="161"/>
      <c r="D136" s="161"/>
      <c r="E136" s="255"/>
      <c r="F136" s="396">
        <v>0</v>
      </c>
      <c r="G136" s="181"/>
      <c r="H136" s="186"/>
      <c r="I136" s="162"/>
      <c r="J136" s="163"/>
      <c r="K136" s="164"/>
      <c r="L136" s="164"/>
      <c r="M136" s="187"/>
      <c r="N136" s="458"/>
      <c r="O136" s="463"/>
      <c r="P136" s="190"/>
      <c r="Q136" s="165"/>
      <c r="R136" s="166"/>
      <c r="S136" s="191"/>
      <c r="T136" s="195"/>
      <c r="U136" s="167"/>
      <c r="V136" s="196"/>
      <c r="W136" s="199">
        <f t="shared" si="16"/>
        <v>0</v>
      </c>
      <c r="X136" s="344">
        <f>IF(G136&gt;0,HLOOKUP(C136,'Utility Allowances'!$O$33:$S$34,2),0)</f>
        <v>0</v>
      </c>
      <c r="Y136" s="345">
        <f t="shared" si="17"/>
        <v>0</v>
      </c>
      <c r="Z136" s="168">
        <f t="shared" si="18"/>
        <v>0</v>
      </c>
      <c r="AA136" s="346">
        <f t="shared" si="19"/>
        <v>0</v>
      </c>
      <c r="AB136" s="344">
        <f>IF(Y136&gt;0,VLOOKUP($Y136,'Reference Data 2'!$B$7:$C$71,2),0)</f>
        <v>0</v>
      </c>
      <c r="AC136" s="347">
        <f t="shared" si="20"/>
        <v>0</v>
      </c>
      <c r="AD136" s="348">
        <f t="shared" si="21"/>
        <v>0</v>
      </c>
      <c r="AE136" s="349">
        <f>IF(Y136&gt;0,VLOOKUP($Y136,'Reference Data 2'!$B$9:$D$71,3),0)</f>
        <v>0</v>
      </c>
      <c r="AF136" s="347">
        <f t="shared" si="22"/>
        <v>0</v>
      </c>
      <c r="AG136" s="346">
        <f t="shared" si="23"/>
        <v>0</v>
      </c>
      <c r="AH136" s="350">
        <f t="shared" si="24"/>
        <v>0</v>
      </c>
      <c r="AI136" s="351">
        <f t="shared" si="25"/>
        <v>0</v>
      </c>
      <c r="AJ136" s="352">
        <f t="shared" si="26"/>
        <v>0</v>
      </c>
      <c r="AK136" s="349">
        <f>IF(AA136&gt;0,VLOOKUP(C136,'Reference Data 1'!$N$13:$O$17,2),0)</f>
        <v>0</v>
      </c>
      <c r="AL136" s="346">
        <f t="shared" si="27"/>
        <v>0</v>
      </c>
      <c r="AM136" s="353">
        <f t="shared" si="28"/>
        <v>0</v>
      </c>
      <c r="AN136" s="354">
        <f t="shared" si="29"/>
        <v>0</v>
      </c>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row>
    <row r="137" spans="1:219" ht="13.9" customHeight="1">
      <c r="A137" s="392"/>
      <c r="B137" s="160"/>
      <c r="C137" s="161"/>
      <c r="D137" s="161"/>
      <c r="E137" s="255"/>
      <c r="F137" s="396">
        <v>0</v>
      </c>
      <c r="G137" s="181"/>
      <c r="H137" s="186"/>
      <c r="I137" s="162"/>
      <c r="J137" s="163"/>
      <c r="K137" s="164"/>
      <c r="L137" s="164"/>
      <c r="M137" s="187"/>
      <c r="N137" s="458"/>
      <c r="O137" s="463"/>
      <c r="P137" s="190"/>
      <c r="Q137" s="165"/>
      <c r="R137" s="166"/>
      <c r="S137" s="191"/>
      <c r="T137" s="195"/>
      <c r="U137" s="167"/>
      <c r="V137" s="196"/>
      <c r="W137" s="199">
        <f t="shared" si="16"/>
        <v>0</v>
      </c>
      <c r="X137" s="344">
        <f>IF(G137&gt;0,HLOOKUP(C137,'Utility Allowances'!$O$33:$S$34,2),0)</f>
        <v>0</v>
      </c>
      <c r="Y137" s="345">
        <f t="shared" si="17"/>
        <v>0</v>
      </c>
      <c r="Z137" s="168">
        <f t="shared" si="18"/>
        <v>0</v>
      </c>
      <c r="AA137" s="346">
        <f t="shared" si="19"/>
        <v>0</v>
      </c>
      <c r="AB137" s="344">
        <f>IF(Y137&gt;0,VLOOKUP($Y137,'Reference Data 2'!$B$7:$C$71,2),0)</f>
        <v>0</v>
      </c>
      <c r="AC137" s="347">
        <f t="shared" si="20"/>
        <v>0</v>
      </c>
      <c r="AD137" s="348">
        <f t="shared" si="21"/>
        <v>0</v>
      </c>
      <c r="AE137" s="349">
        <f>IF(Y137&gt;0,VLOOKUP($Y137,'Reference Data 2'!$B$9:$D$71,3),0)</f>
        <v>0</v>
      </c>
      <c r="AF137" s="347">
        <f t="shared" si="22"/>
        <v>0</v>
      </c>
      <c r="AG137" s="346">
        <f t="shared" si="23"/>
        <v>0</v>
      </c>
      <c r="AH137" s="350">
        <f t="shared" si="24"/>
        <v>0</v>
      </c>
      <c r="AI137" s="351">
        <f t="shared" si="25"/>
        <v>0</v>
      </c>
      <c r="AJ137" s="352">
        <f t="shared" si="26"/>
        <v>0</v>
      </c>
      <c r="AK137" s="349">
        <f>IF(AA137&gt;0,VLOOKUP(C137,'Reference Data 1'!$N$13:$O$17,2),0)</f>
        <v>0</v>
      </c>
      <c r="AL137" s="346">
        <f t="shared" si="27"/>
        <v>0</v>
      </c>
      <c r="AM137" s="353">
        <f t="shared" si="28"/>
        <v>0</v>
      </c>
      <c r="AN137" s="354">
        <f t="shared" si="29"/>
        <v>0</v>
      </c>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row>
    <row r="138" spans="1:219" ht="13.9" customHeight="1">
      <c r="A138" s="392"/>
      <c r="B138" s="160"/>
      <c r="C138" s="161"/>
      <c r="D138" s="161"/>
      <c r="E138" s="255"/>
      <c r="F138" s="396">
        <v>0</v>
      </c>
      <c r="G138" s="181"/>
      <c r="H138" s="186"/>
      <c r="I138" s="162"/>
      <c r="J138" s="163"/>
      <c r="K138" s="164"/>
      <c r="L138" s="164"/>
      <c r="M138" s="187"/>
      <c r="N138" s="458"/>
      <c r="O138" s="463"/>
      <c r="P138" s="190"/>
      <c r="Q138" s="165"/>
      <c r="R138" s="166"/>
      <c r="S138" s="191"/>
      <c r="T138" s="195"/>
      <c r="U138" s="167"/>
      <c r="V138" s="196"/>
      <c r="W138" s="199">
        <f t="shared" ref="W138:W201" si="30">IF(U138&gt;0,U138/LOOKUP(T138,IncomeLimits),0)</f>
        <v>0</v>
      </c>
      <c r="X138" s="344">
        <f>IF(G138&gt;0,HLOOKUP(C138,'Utility Allowances'!$O$33:$S$34,2),0)</f>
        <v>0</v>
      </c>
      <c r="Y138" s="345">
        <f t="shared" ref="Y138:Y201" si="31">+G138+C138</f>
        <v>0</v>
      </c>
      <c r="Z138" s="168">
        <f t="shared" ref="Z138:Z201" si="32">+J138+I138</f>
        <v>0</v>
      </c>
      <c r="AA138" s="346">
        <f t="shared" ref="AA138:AA201" si="33">+H138+J138</f>
        <v>0</v>
      </c>
      <c r="AB138" s="344">
        <f>IF(Y138&gt;0,VLOOKUP($Y138,'Reference Data 2'!$B$7:$C$71,2),0)</f>
        <v>0</v>
      </c>
      <c r="AC138" s="347">
        <f t="shared" ref="AC138:AC201" si="34">+AA138-AB138</f>
        <v>0</v>
      </c>
      <c r="AD138" s="348">
        <f t="shared" ref="AD138:AD201" si="35">+IF(AC138&gt;0,AC138,0)</f>
        <v>0</v>
      </c>
      <c r="AE138" s="349">
        <f>IF(Y138&gt;0,VLOOKUP($Y138,'Reference Data 2'!$B$9:$D$71,3),0)</f>
        <v>0</v>
      </c>
      <c r="AF138" s="347">
        <f t="shared" ref="AF138:AF201" si="36">+AA138-AE138</f>
        <v>0</v>
      </c>
      <c r="AG138" s="346">
        <f t="shared" ref="AG138:AG201" si="37">+IF(AF138&gt;0,AF138,0)</f>
        <v>0</v>
      </c>
      <c r="AH138" s="350">
        <f t="shared" ref="AH138:AH201" si="38">+IF(U138&gt;0,(AA138*12)/U138,0)</f>
        <v>0</v>
      </c>
      <c r="AI138" s="351">
        <f t="shared" ref="AI138:AI201" si="39">+IF(AH138&gt;0.5,AH138,0)</f>
        <v>0</v>
      </c>
      <c r="AJ138" s="352">
        <f t="shared" ref="AJ138:AJ201" si="40">+IF(T138&gt;0,IF(C138&gt;0,T138/C138,T138),0)</f>
        <v>0</v>
      </c>
      <c r="AK138" s="349">
        <f>IF(AA138&gt;0,VLOOKUP(C138,'Reference Data 1'!$N$13:$O$17,2),0)</f>
        <v>0</v>
      </c>
      <c r="AL138" s="346">
        <f t="shared" ref="AL138:AL201" si="41">+AK138-AA138</f>
        <v>0</v>
      </c>
      <c r="AM138" s="353">
        <f t="shared" ref="AM138:AM201" si="42">+C138+E138</f>
        <v>0</v>
      </c>
      <c r="AN138" s="354">
        <f t="shared" ref="AN138:AN201" si="43">+IF(F138=1,C138+0.1,IF(F138=2,C138+0.2,0))</f>
        <v>0</v>
      </c>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row>
    <row r="139" spans="1:219" ht="13.9" customHeight="1">
      <c r="A139" s="392"/>
      <c r="B139" s="160"/>
      <c r="C139" s="161"/>
      <c r="D139" s="161"/>
      <c r="E139" s="255"/>
      <c r="F139" s="396">
        <v>0</v>
      </c>
      <c r="G139" s="181"/>
      <c r="H139" s="186"/>
      <c r="I139" s="162"/>
      <c r="J139" s="163"/>
      <c r="K139" s="164"/>
      <c r="L139" s="164"/>
      <c r="M139" s="187"/>
      <c r="N139" s="458"/>
      <c r="O139" s="463"/>
      <c r="P139" s="190"/>
      <c r="Q139" s="165"/>
      <c r="R139" s="166"/>
      <c r="S139" s="191"/>
      <c r="T139" s="195"/>
      <c r="U139" s="167"/>
      <c r="V139" s="196"/>
      <c r="W139" s="199">
        <f t="shared" si="30"/>
        <v>0</v>
      </c>
      <c r="X139" s="344">
        <f>IF(G139&gt;0,HLOOKUP(C139,'Utility Allowances'!$O$33:$S$34,2),0)</f>
        <v>0</v>
      </c>
      <c r="Y139" s="345">
        <f t="shared" si="31"/>
        <v>0</v>
      </c>
      <c r="Z139" s="168">
        <f t="shared" si="32"/>
        <v>0</v>
      </c>
      <c r="AA139" s="346">
        <f t="shared" si="33"/>
        <v>0</v>
      </c>
      <c r="AB139" s="344">
        <f>IF(Y139&gt;0,VLOOKUP($Y139,'Reference Data 2'!$B$7:$C$71,2),0)</f>
        <v>0</v>
      </c>
      <c r="AC139" s="347">
        <f t="shared" si="34"/>
        <v>0</v>
      </c>
      <c r="AD139" s="348">
        <f t="shared" si="35"/>
        <v>0</v>
      </c>
      <c r="AE139" s="349">
        <f>IF(Y139&gt;0,VLOOKUP($Y139,'Reference Data 2'!$B$9:$D$71,3),0)</f>
        <v>0</v>
      </c>
      <c r="AF139" s="347">
        <f t="shared" si="36"/>
        <v>0</v>
      </c>
      <c r="AG139" s="346">
        <f t="shared" si="37"/>
        <v>0</v>
      </c>
      <c r="AH139" s="350">
        <f t="shared" si="38"/>
        <v>0</v>
      </c>
      <c r="AI139" s="351">
        <f t="shared" si="39"/>
        <v>0</v>
      </c>
      <c r="AJ139" s="352">
        <f t="shared" si="40"/>
        <v>0</v>
      </c>
      <c r="AK139" s="349">
        <f>IF(AA139&gt;0,VLOOKUP(C139,'Reference Data 1'!$N$13:$O$17,2),0)</f>
        <v>0</v>
      </c>
      <c r="AL139" s="346">
        <f t="shared" si="41"/>
        <v>0</v>
      </c>
      <c r="AM139" s="353">
        <f t="shared" si="42"/>
        <v>0</v>
      </c>
      <c r="AN139" s="354">
        <f t="shared" si="43"/>
        <v>0</v>
      </c>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row>
    <row r="140" spans="1:219" ht="13.9" customHeight="1">
      <c r="A140" s="392"/>
      <c r="B140" s="160"/>
      <c r="C140" s="161"/>
      <c r="D140" s="161"/>
      <c r="E140" s="255"/>
      <c r="F140" s="396">
        <v>0</v>
      </c>
      <c r="G140" s="181"/>
      <c r="H140" s="186"/>
      <c r="I140" s="162"/>
      <c r="J140" s="163"/>
      <c r="K140" s="164"/>
      <c r="L140" s="164"/>
      <c r="M140" s="187"/>
      <c r="N140" s="458"/>
      <c r="O140" s="463"/>
      <c r="P140" s="190"/>
      <c r="Q140" s="165"/>
      <c r="R140" s="166"/>
      <c r="S140" s="191"/>
      <c r="T140" s="195"/>
      <c r="U140" s="167"/>
      <c r="V140" s="196"/>
      <c r="W140" s="199">
        <f t="shared" si="30"/>
        <v>0</v>
      </c>
      <c r="X140" s="344">
        <f>IF(G140&gt;0,HLOOKUP(C140,'Utility Allowances'!$O$33:$S$34,2),0)</f>
        <v>0</v>
      </c>
      <c r="Y140" s="345">
        <f t="shared" si="31"/>
        <v>0</v>
      </c>
      <c r="Z140" s="168">
        <f t="shared" si="32"/>
        <v>0</v>
      </c>
      <c r="AA140" s="346">
        <f t="shared" si="33"/>
        <v>0</v>
      </c>
      <c r="AB140" s="344">
        <f>IF(Y140&gt;0,VLOOKUP($Y140,'Reference Data 2'!$B$7:$C$71,2),0)</f>
        <v>0</v>
      </c>
      <c r="AC140" s="347">
        <f t="shared" si="34"/>
        <v>0</v>
      </c>
      <c r="AD140" s="348">
        <f t="shared" si="35"/>
        <v>0</v>
      </c>
      <c r="AE140" s="349">
        <f>IF(Y140&gt;0,VLOOKUP($Y140,'Reference Data 2'!$B$9:$D$71,3),0)</f>
        <v>0</v>
      </c>
      <c r="AF140" s="347">
        <f t="shared" si="36"/>
        <v>0</v>
      </c>
      <c r="AG140" s="346">
        <f t="shared" si="37"/>
        <v>0</v>
      </c>
      <c r="AH140" s="350">
        <f t="shared" si="38"/>
        <v>0</v>
      </c>
      <c r="AI140" s="351">
        <f t="shared" si="39"/>
        <v>0</v>
      </c>
      <c r="AJ140" s="352">
        <f t="shared" si="40"/>
        <v>0</v>
      </c>
      <c r="AK140" s="349">
        <f>IF(AA140&gt;0,VLOOKUP(C140,'Reference Data 1'!$N$13:$O$17,2),0)</f>
        <v>0</v>
      </c>
      <c r="AL140" s="346">
        <f t="shared" si="41"/>
        <v>0</v>
      </c>
      <c r="AM140" s="353">
        <f t="shared" si="42"/>
        <v>0</v>
      </c>
      <c r="AN140" s="354">
        <f t="shared" si="43"/>
        <v>0</v>
      </c>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row>
    <row r="141" spans="1:219" ht="13.9" customHeight="1">
      <c r="A141" s="392"/>
      <c r="B141" s="160"/>
      <c r="C141" s="161"/>
      <c r="D141" s="161"/>
      <c r="E141" s="255"/>
      <c r="F141" s="396">
        <v>0</v>
      </c>
      <c r="G141" s="181"/>
      <c r="H141" s="186"/>
      <c r="I141" s="162"/>
      <c r="J141" s="163"/>
      <c r="K141" s="164"/>
      <c r="L141" s="164"/>
      <c r="M141" s="187"/>
      <c r="N141" s="458"/>
      <c r="O141" s="463"/>
      <c r="P141" s="190"/>
      <c r="Q141" s="165"/>
      <c r="R141" s="166"/>
      <c r="S141" s="191"/>
      <c r="T141" s="195"/>
      <c r="U141" s="167"/>
      <c r="V141" s="196"/>
      <c r="W141" s="199">
        <f t="shared" si="30"/>
        <v>0</v>
      </c>
      <c r="X141" s="344">
        <f>IF(G141&gt;0,HLOOKUP(C141,'Utility Allowances'!$O$33:$S$34,2),0)</f>
        <v>0</v>
      </c>
      <c r="Y141" s="345">
        <f t="shared" si="31"/>
        <v>0</v>
      </c>
      <c r="Z141" s="168">
        <f t="shared" si="32"/>
        <v>0</v>
      </c>
      <c r="AA141" s="346">
        <f t="shared" si="33"/>
        <v>0</v>
      </c>
      <c r="AB141" s="344">
        <f>IF(Y141&gt;0,VLOOKUP($Y141,'Reference Data 2'!$B$7:$C$71,2),0)</f>
        <v>0</v>
      </c>
      <c r="AC141" s="347">
        <f t="shared" si="34"/>
        <v>0</v>
      </c>
      <c r="AD141" s="348">
        <f t="shared" si="35"/>
        <v>0</v>
      </c>
      <c r="AE141" s="349">
        <f>IF(Y141&gt;0,VLOOKUP($Y141,'Reference Data 2'!$B$9:$D$71,3),0)</f>
        <v>0</v>
      </c>
      <c r="AF141" s="347">
        <f t="shared" si="36"/>
        <v>0</v>
      </c>
      <c r="AG141" s="346">
        <f t="shared" si="37"/>
        <v>0</v>
      </c>
      <c r="AH141" s="350">
        <f t="shared" si="38"/>
        <v>0</v>
      </c>
      <c r="AI141" s="351">
        <f t="shared" si="39"/>
        <v>0</v>
      </c>
      <c r="AJ141" s="352">
        <f t="shared" si="40"/>
        <v>0</v>
      </c>
      <c r="AK141" s="349">
        <f>IF(AA141&gt;0,VLOOKUP(C141,'Reference Data 1'!$N$13:$O$17,2),0)</f>
        <v>0</v>
      </c>
      <c r="AL141" s="346">
        <f t="shared" si="41"/>
        <v>0</v>
      </c>
      <c r="AM141" s="353">
        <f t="shared" si="42"/>
        <v>0</v>
      </c>
      <c r="AN141" s="354">
        <f t="shared" si="43"/>
        <v>0</v>
      </c>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row>
    <row r="142" spans="1:219" ht="13.9" customHeight="1">
      <c r="A142" s="392"/>
      <c r="B142" s="160"/>
      <c r="C142" s="161"/>
      <c r="D142" s="161"/>
      <c r="E142" s="255"/>
      <c r="F142" s="396">
        <v>0</v>
      </c>
      <c r="G142" s="181"/>
      <c r="H142" s="186"/>
      <c r="I142" s="162"/>
      <c r="J142" s="163"/>
      <c r="K142" s="164"/>
      <c r="L142" s="164"/>
      <c r="M142" s="187"/>
      <c r="N142" s="458"/>
      <c r="O142" s="463"/>
      <c r="P142" s="190"/>
      <c r="Q142" s="165"/>
      <c r="R142" s="166"/>
      <c r="S142" s="191"/>
      <c r="T142" s="195"/>
      <c r="U142" s="167"/>
      <c r="V142" s="196"/>
      <c r="W142" s="199">
        <f t="shared" si="30"/>
        <v>0</v>
      </c>
      <c r="X142" s="344">
        <f>IF(G142&gt;0,HLOOKUP(C142,'Utility Allowances'!$O$33:$S$34,2),0)</f>
        <v>0</v>
      </c>
      <c r="Y142" s="345">
        <f t="shared" si="31"/>
        <v>0</v>
      </c>
      <c r="Z142" s="168">
        <f t="shared" si="32"/>
        <v>0</v>
      </c>
      <c r="AA142" s="346">
        <f t="shared" si="33"/>
        <v>0</v>
      </c>
      <c r="AB142" s="344">
        <f>IF(Y142&gt;0,VLOOKUP($Y142,'Reference Data 2'!$B$7:$C$71,2),0)</f>
        <v>0</v>
      </c>
      <c r="AC142" s="347">
        <f t="shared" si="34"/>
        <v>0</v>
      </c>
      <c r="AD142" s="348">
        <f t="shared" si="35"/>
        <v>0</v>
      </c>
      <c r="AE142" s="349">
        <f>IF(Y142&gt;0,VLOOKUP($Y142,'Reference Data 2'!$B$9:$D$71,3),0)</f>
        <v>0</v>
      </c>
      <c r="AF142" s="347">
        <f t="shared" si="36"/>
        <v>0</v>
      </c>
      <c r="AG142" s="346">
        <f t="shared" si="37"/>
        <v>0</v>
      </c>
      <c r="AH142" s="350">
        <f t="shared" si="38"/>
        <v>0</v>
      </c>
      <c r="AI142" s="351">
        <f t="shared" si="39"/>
        <v>0</v>
      </c>
      <c r="AJ142" s="352">
        <f t="shared" si="40"/>
        <v>0</v>
      </c>
      <c r="AK142" s="349">
        <f>IF(AA142&gt;0,VLOOKUP(C142,'Reference Data 1'!$N$13:$O$17,2),0)</f>
        <v>0</v>
      </c>
      <c r="AL142" s="346">
        <f t="shared" si="41"/>
        <v>0</v>
      </c>
      <c r="AM142" s="353">
        <f t="shared" si="42"/>
        <v>0</v>
      </c>
      <c r="AN142" s="354">
        <f t="shared" si="43"/>
        <v>0</v>
      </c>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row>
    <row r="143" spans="1:219" ht="13.9" customHeight="1">
      <c r="A143" s="392"/>
      <c r="B143" s="160"/>
      <c r="C143" s="161"/>
      <c r="D143" s="161"/>
      <c r="E143" s="255"/>
      <c r="F143" s="396">
        <v>0</v>
      </c>
      <c r="G143" s="181"/>
      <c r="H143" s="186"/>
      <c r="I143" s="162"/>
      <c r="J143" s="163"/>
      <c r="K143" s="164"/>
      <c r="L143" s="164"/>
      <c r="M143" s="187"/>
      <c r="N143" s="458"/>
      <c r="O143" s="463"/>
      <c r="P143" s="190"/>
      <c r="Q143" s="165"/>
      <c r="R143" s="166"/>
      <c r="S143" s="191"/>
      <c r="T143" s="195"/>
      <c r="U143" s="167"/>
      <c r="V143" s="196"/>
      <c r="W143" s="199">
        <f t="shared" si="30"/>
        <v>0</v>
      </c>
      <c r="X143" s="344">
        <f>IF(G143&gt;0,HLOOKUP(C143,'Utility Allowances'!$O$33:$S$34,2),0)</f>
        <v>0</v>
      </c>
      <c r="Y143" s="345">
        <f t="shared" si="31"/>
        <v>0</v>
      </c>
      <c r="Z143" s="168">
        <f t="shared" si="32"/>
        <v>0</v>
      </c>
      <c r="AA143" s="346">
        <f t="shared" si="33"/>
        <v>0</v>
      </c>
      <c r="AB143" s="344">
        <f>IF(Y143&gt;0,VLOOKUP($Y143,'Reference Data 2'!$B$7:$C$71,2),0)</f>
        <v>0</v>
      </c>
      <c r="AC143" s="347">
        <f t="shared" si="34"/>
        <v>0</v>
      </c>
      <c r="AD143" s="348">
        <f t="shared" si="35"/>
        <v>0</v>
      </c>
      <c r="AE143" s="349">
        <f>IF(Y143&gt;0,VLOOKUP($Y143,'Reference Data 2'!$B$9:$D$71,3),0)</f>
        <v>0</v>
      </c>
      <c r="AF143" s="347">
        <f t="shared" si="36"/>
        <v>0</v>
      </c>
      <c r="AG143" s="346">
        <f t="shared" si="37"/>
        <v>0</v>
      </c>
      <c r="AH143" s="350">
        <f t="shared" si="38"/>
        <v>0</v>
      </c>
      <c r="AI143" s="351">
        <f t="shared" si="39"/>
        <v>0</v>
      </c>
      <c r="AJ143" s="352">
        <f t="shared" si="40"/>
        <v>0</v>
      </c>
      <c r="AK143" s="349">
        <f>IF(AA143&gt;0,VLOOKUP(C143,'Reference Data 1'!$N$13:$O$17,2),0)</f>
        <v>0</v>
      </c>
      <c r="AL143" s="346">
        <f t="shared" si="41"/>
        <v>0</v>
      </c>
      <c r="AM143" s="353">
        <f t="shared" si="42"/>
        <v>0</v>
      </c>
      <c r="AN143" s="354">
        <f t="shared" si="43"/>
        <v>0</v>
      </c>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row>
    <row r="144" spans="1:219" ht="13.9" customHeight="1">
      <c r="A144" s="392"/>
      <c r="B144" s="160"/>
      <c r="C144" s="161"/>
      <c r="D144" s="161"/>
      <c r="E144" s="255"/>
      <c r="F144" s="396">
        <v>0</v>
      </c>
      <c r="G144" s="181"/>
      <c r="H144" s="186"/>
      <c r="I144" s="162"/>
      <c r="J144" s="163"/>
      <c r="K144" s="164"/>
      <c r="L144" s="164"/>
      <c r="M144" s="187"/>
      <c r="N144" s="458"/>
      <c r="O144" s="463"/>
      <c r="P144" s="190"/>
      <c r="Q144" s="165"/>
      <c r="R144" s="166"/>
      <c r="S144" s="191"/>
      <c r="T144" s="195"/>
      <c r="U144" s="167"/>
      <c r="V144" s="196"/>
      <c r="W144" s="199">
        <f t="shared" si="30"/>
        <v>0</v>
      </c>
      <c r="X144" s="344">
        <f>IF(G144&gt;0,HLOOKUP(C144,'Utility Allowances'!$O$33:$S$34,2),0)</f>
        <v>0</v>
      </c>
      <c r="Y144" s="345">
        <f t="shared" si="31"/>
        <v>0</v>
      </c>
      <c r="Z144" s="168">
        <f t="shared" si="32"/>
        <v>0</v>
      </c>
      <c r="AA144" s="346">
        <f t="shared" si="33"/>
        <v>0</v>
      </c>
      <c r="AB144" s="344">
        <f>IF(Y144&gt;0,VLOOKUP($Y144,'Reference Data 2'!$B$7:$C$71,2),0)</f>
        <v>0</v>
      </c>
      <c r="AC144" s="347">
        <f t="shared" si="34"/>
        <v>0</v>
      </c>
      <c r="AD144" s="348">
        <f t="shared" si="35"/>
        <v>0</v>
      </c>
      <c r="AE144" s="349">
        <f>IF(Y144&gt;0,VLOOKUP($Y144,'Reference Data 2'!$B$9:$D$71,3),0)</f>
        <v>0</v>
      </c>
      <c r="AF144" s="347">
        <f t="shared" si="36"/>
        <v>0</v>
      </c>
      <c r="AG144" s="346">
        <f t="shared" si="37"/>
        <v>0</v>
      </c>
      <c r="AH144" s="350">
        <f t="shared" si="38"/>
        <v>0</v>
      </c>
      <c r="AI144" s="351">
        <f t="shared" si="39"/>
        <v>0</v>
      </c>
      <c r="AJ144" s="352">
        <f t="shared" si="40"/>
        <v>0</v>
      </c>
      <c r="AK144" s="349">
        <f>IF(AA144&gt;0,VLOOKUP(C144,'Reference Data 1'!$N$13:$O$17,2),0)</f>
        <v>0</v>
      </c>
      <c r="AL144" s="346">
        <f t="shared" si="41"/>
        <v>0</v>
      </c>
      <c r="AM144" s="353">
        <f t="shared" si="42"/>
        <v>0</v>
      </c>
      <c r="AN144" s="354">
        <f t="shared" si="43"/>
        <v>0</v>
      </c>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row>
    <row r="145" spans="1:219" ht="13.9" customHeight="1">
      <c r="A145" s="392"/>
      <c r="B145" s="160"/>
      <c r="C145" s="161"/>
      <c r="D145" s="161"/>
      <c r="E145" s="255"/>
      <c r="F145" s="396">
        <v>0</v>
      </c>
      <c r="G145" s="181"/>
      <c r="H145" s="186"/>
      <c r="I145" s="162"/>
      <c r="J145" s="163"/>
      <c r="K145" s="164"/>
      <c r="L145" s="164"/>
      <c r="M145" s="187"/>
      <c r="N145" s="458"/>
      <c r="O145" s="463"/>
      <c r="P145" s="190"/>
      <c r="Q145" s="165"/>
      <c r="R145" s="166"/>
      <c r="S145" s="191"/>
      <c r="T145" s="195"/>
      <c r="U145" s="167"/>
      <c r="V145" s="196"/>
      <c r="W145" s="199">
        <f t="shared" si="30"/>
        <v>0</v>
      </c>
      <c r="X145" s="344">
        <f>IF(G145&gt;0,HLOOKUP(C145,'Utility Allowances'!$O$33:$S$34,2),0)</f>
        <v>0</v>
      </c>
      <c r="Y145" s="345">
        <f t="shared" si="31"/>
        <v>0</v>
      </c>
      <c r="Z145" s="168">
        <f t="shared" si="32"/>
        <v>0</v>
      </c>
      <c r="AA145" s="346">
        <f t="shared" si="33"/>
        <v>0</v>
      </c>
      <c r="AB145" s="344">
        <f>IF(Y145&gt;0,VLOOKUP($Y145,'Reference Data 2'!$B$7:$C$71,2),0)</f>
        <v>0</v>
      </c>
      <c r="AC145" s="347">
        <f t="shared" si="34"/>
        <v>0</v>
      </c>
      <c r="AD145" s="348">
        <f t="shared" si="35"/>
        <v>0</v>
      </c>
      <c r="AE145" s="349">
        <f>IF(Y145&gt;0,VLOOKUP($Y145,'Reference Data 2'!$B$9:$D$71,3),0)</f>
        <v>0</v>
      </c>
      <c r="AF145" s="347">
        <f t="shared" si="36"/>
        <v>0</v>
      </c>
      <c r="AG145" s="346">
        <f t="shared" si="37"/>
        <v>0</v>
      </c>
      <c r="AH145" s="350">
        <f t="shared" si="38"/>
        <v>0</v>
      </c>
      <c r="AI145" s="351">
        <f t="shared" si="39"/>
        <v>0</v>
      </c>
      <c r="AJ145" s="352">
        <f t="shared" si="40"/>
        <v>0</v>
      </c>
      <c r="AK145" s="349">
        <f>IF(AA145&gt;0,VLOOKUP(C145,'Reference Data 1'!$N$13:$O$17,2),0)</f>
        <v>0</v>
      </c>
      <c r="AL145" s="346">
        <f t="shared" si="41"/>
        <v>0</v>
      </c>
      <c r="AM145" s="353">
        <f t="shared" si="42"/>
        <v>0</v>
      </c>
      <c r="AN145" s="354">
        <f t="shared" si="43"/>
        <v>0</v>
      </c>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row>
    <row r="146" spans="1:219" ht="13.9" customHeight="1">
      <c r="A146" s="392"/>
      <c r="B146" s="160"/>
      <c r="C146" s="161"/>
      <c r="D146" s="161"/>
      <c r="E146" s="255"/>
      <c r="F146" s="396">
        <v>0</v>
      </c>
      <c r="G146" s="181"/>
      <c r="H146" s="186"/>
      <c r="I146" s="162"/>
      <c r="J146" s="163"/>
      <c r="K146" s="164"/>
      <c r="L146" s="164"/>
      <c r="M146" s="187"/>
      <c r="N146" s="458"/>
      <c r="O146" s="463"/>
      <c r="P146" s="190"/>
      <c r="Q146" s="165"/>
      <c r="R146" s="166"/>
      <c r="S146" s="191"/>
      <c r="T146" s="195"/>
      <c r="U146" s="167"/>
      <c r="V146" s="196"/>
      <c r="W146" s="199">
        <f t="shared" si="30"/>
        <v>0</v>
      </c>
      <c r="X146" s="344">
        <f>IF(G146&gt;0,HLOOKUP(C146,'Utility Allowances'!$O$33:$S$34,2),0)</f>
        <v>0</v>
      </c>
      <c r="Y146" s="345">
        <f t="shared" si="31"/>
        <v>0</v>
      </c>
      <c r="Z146" s="168">
        <f t="shared" si="32"/>
        <v>0</v>
      </c>
      <c r="AA146" s="346">
        <f t="shared" si="33"/>
        <v>0</v>
      </c>
      <c r="AB146" s="344">
        <f>IF(Y146&gt;0,VLOOKUP($Y146,'Reference Data 2'!$B$7:$C$71,2),0)</f>
        <v>0</v>
      </c>
      <c r="AC146" s="347">
        <f t="shared" si="34"/>
        <v>0</v>
      </c>
      <c r="AD146" s="348">
        <f t="shared" si="35"/>
        <v>0</v>
      </c>
      <c r="AE146" s="349">
        <f>IF(Y146&gt;0,VLOOKUP($Y146,'Reference Data 2'!$B$9:$D$71,3),0)</f>
        <v>0</v>
      </c>
      <c r="AF146" s="347">
        <f t="shared" si="36"/>
        <v>0</v>
      </c>
      <c r="AG146" s="346">
        <f t="shared" si="37"/>
        <v>0</v>
      </c>
      <c r="AH146" s="350">
        <f t="shared" si="38"/>
        <v>0</v>
      </c>
      <c r="AI146" s="351">
        <f t="shared" si="39"/>
        <v>0</v>
      </c>
      <c r="AJ146" s="352">
        <f t="shared" si="40"/>
        <v>0</v>
      </c>
      <c r="AK146" s="349">
        <f>IF(AA146&gt;0,VLOOKUP(C146,'Reference Data 1'!$N$13:$O$17,2),0)</f>
        <v>0</v>
      </c>
      <c r="AL146" s="346">
        <f t="shared" si="41"/>
        <v>0</v>
      </c>
      <c r="AM146" s="353">
        <f t="shared" si="42"/>
        <v>0</v>
      </c>
      <c r="AN146" s="354">
        <f t="shared" si="43"/>
        <v>0</v>
      </c>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row>
    <row r="147" spans="1:219" ht="13.9" customHeight="1">
      <c r="A147" s="392"/>
      <c r="B147" s="160"/>
      <c r="C147" s="161"/>
      <c r="D147" s="161"/>
      <c r="E147" s="255"/>
      <c r="F147" s="396">
        <v>0</v>
      </c>
      <c r="G147" s="181"/>
      <c r="H147" s="186"/>
      <c r="I147" s="162"/>
      <c r="J147" s="163"/>
      <c r="K147" s="164"/>
      <c r="L147" s="164"/>
      <c r="M147" s="187"/>
      <c r="N147" s="458"/>
      <c r="O147" s="463"/>
      <c r="P147" s="190"/>
      <c r="Q147" s="165"/>
      <c r="R147" s="166"/>
      <c r="S147" s="191"/>
      <c r="T147" s="195"/>
      <c r="U147" s="167"/>
      <c r="V147" s="196"/>
      <c r="W147" s="199">
        <f t="shared" si="30"/>
        <v>0</v>
      </c>
      <c r="X147" s="344">
        <f>IF(G147&gt;0,HLOOKUP(C147,'Utility Allowances'!$O$33:$S$34,2),0)</f>
        <v>0</v>
      </c>
      <c r="Y147" s="345">
        <f t="shared" si="31"/>
        <v>0</v>
      </c>
      <c r="Z147" s="168">
        <f t="shared" si="32"/>
        <v>0</v>
      </c>
      <c r="AA147" s="346">
        <f t="shared" si="33"/>
        <v>0</v>
      </c>
      <c r="AB147" s="344">
        <f>IF(Y147&gt;0,VLOOKUP($Y147,'Reference Data 2'!$B$7:$C$71,2),0)</f>
        <v>0</v>
      </c>
      <c r="AC147" s="347">
        <f t="shared" si="34"/>
        <v>0</v>
      </c>
      <c r="AD147" s="348">
        <f t="shared" si="35"/>
        <v>0</v>
      </c>
      <c r="AE147" s="349">
        <f>IF(Y147&gt;0,VLOOKUP($Y147,'Reference Data 2'!$B$9:$D$71,3),0)</f>
        <v>0</v>
      </c>
      <c r="AF147" s="347">
        <f t="shared" si="36"/>
        <v>0</v>
      </c>
      <c r="AG147" s="346">
        <f t="shared" si="37"/>
        <v>0</v>
      </c>
      <c r="AH147" s="350">
        <f t="shared" si="38"/>
        <v>0</v>
      </c>
      <c r="AI147" s="351">
        <f t="shared" si="39"/>
        <v>0</v>
      </c>
      <c r="AJ147" s="352">
        <f t="shared" si="40"/>
        <v>0</v>
      </c>
      <c r="AK147" s="349">
        <f>IF(AA147&gt;0,VLOOKUP(C147,'Reference Data 1'!$N$13:$O$17,2),0)</f>
        <v>0</v>
      </c>
      <c r="AL147" s="346">
        <f t="shared" si="41"/>
        <v>0</v>
      </c>
      <c r="AM147" s="353">
        <f t="shared" si="42"/>
        <v>0</v>
      </c>
      <c r="AN147" s="354">
        <f t="shared" si="43"/>
        <v>0</v>
      </c>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row>
    <row r="148" spans="1:219" ht="13.9" customHeight="1">
      <c r="A148" s="392"/>
      <c r="B148" s="160"/>
      <c r="C148" s="161"/>
      <c r="D148" s="161"/>
      <c r="E148" s="255"/>
      <c r="F148" s="396">
        <v>0</v>
      </c>
      <c r="G148" s="181"/>
      <c r="H148" s="186"/>
      <c r="I148" s="162"/>
      <c r="J148" s="163"/>
      <c r="K148" s="164"/>
      <c r="L148" s="164"/>
      <c r="M148" s="187"/>
      <c r="N148" s="458"/>
      <c r="O148" s="463"/>
      <c r="P148" s="190"/>
      <c r="Q148" s="165"/>
      <c r="R148" s="166"/>
      <c r="S148" s="191"/>
      <c r="T148" s="195"/>
      <c r="U148" s="167"/>
      <c r="V148" s="196"/>
      <c r="W148" s="199">
        <f t="shared" si="30"/>
        <v>0</v>
      </c>
      <c r="X148" s="344">
        <f>IF(G148&gt;0,HLOOKUP(C148,'Utility Allowances'!$O$33:$S$34,2),0)</f>
        <v>0</v>
      </c>
      <c r="Y148" s="345">
        <f t="shared" si="31"/>
        <v>0</v>
      </c>
      <c r="Z148" s="168">
        <f t="shared" si="32"/>
        <v>0</v>
      </c>
      <c r="AA148" s="346">
        <f t="shared" si="33"/>
        <v>0</v>
      </c>
      <c r="AB148" s="344">
        <f>IF(Y148&gt;0,VLOOKUP($Y148,'Reference Data 2'!$B$7:$C$71,2),0)</f>
        <v>0</v>
      </c>
      <c r="AC148" s="347">
        <f t="shared" si="34"/>
        <v>0</v>
      </c>
      <c r="AD148" s="348">
        <f t="shared" si="35"/>
        <v>0</v>
      </c>
      <c r="AE148" s="349">
        <f>IF(Y148&gt;0,VLOOKUP($Y148,'Reference Data 2'!$B$9:$D$71,3),0)</f>
        <v>0</v>
      </c>
      <c r="AF148" s="347">
        <f t="shared" si="36"/>
        <v>0</v>
      </c>
      <c r="AG148" s="346">
        <f t="shared" si="37"/>
        <v>0</v>
      </c>
      <c r="AH148" s="350">
        <f t="shared" si="38"/>
        <v>0</v>
      </c>
      <c r="AI148" s="351">
        <f t="shared" si="39"/>
        <v>0</v>
      </c>
      <c r="AJ148" s="352">
        <f t="shared" si="40"/>
        <v>0</v>
      </c>
      <c r="AK148" s="349">
        <f>IF(AA148&gt;0,VLOOKUP(C148,'Reference Data 1'!$N$13:$O$17,2),0)</f>
        <v>0</v>
      </c>
      <c r="AL148" s="346">
        <f t="shared" si="41"/>
        <v>0</v>
      </c>
      <c r="AM148" s="353">
        <f t="shared" si="42"/>
        <v>0</v>
      </c>
      <c r="AN148" s="354">
        <f t="shared" si="43"/>
        <v>0</v>
      </c>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row>
    <row r="149" spans="1:219" ht="13.9" customHeight="1">
      <c r="A149" s="392"/>
      <c r="B149" s="160"/>
      <c r="C149" s="161"/>
      <c r="D149" s="161"/>
      <c r="E149" s="255"/>
      <c r="F149" s="396">
        <v>0</v>
      </c>
      <c r="G149" s="181"/>
      <c r="H149" s="186"/>
      <c r="I149" s="162"/>
      <c r="J149" s="163"/>
      <c r="K149" s="164"/>
      <c r="L149" s="164"/>
      <c r="M149" s="187"/>
      <c r="N149" s="458"/>
      <c r="O149" s="463"/>
      <c r="P149" s="190"/>
      <c r="Q149" s="165"/>
      <c r="R149" s="166"/>
      <c r="S149" s="191"/>
      <c r="T149" s="195"/>
      <c r="U149" s="167"/>
      <c r="V149" s="196"/>
      <c r="W149" s="199">
        <f t="shared" si="30"/>
        <v>0</v>
      </c>
      <c r="X149" s="344">
        <f>IF(G149&gt;0,HLOOKUP(C149,'Utility Allowances'!$O$33:$S$34,2),0)</f>
        <v>0</v>
      </c>
      <c r="Y149" s="345">
        <f t="shared" si="31"/>
        <v>0</v>
      </c>
      <c r="Z149" s="168">
        <f t="shared" si="32"/>
        <v>0</v>
      </c>
      <c r="AA149" s="346">
        <f t="shared" si="33"/>
        <v>0</v>
      </c>
      <c r="AB149" s="344">
        <f>IF(Y149&gt;0,VLOOKUP($Y149,'Reference Data 2'!$B$7:$C$71,2),0)</f>
        <v>0</v>
      </c>
      <c r="AC149" s="347">
        <f t="shared" si="34"/>
        <v>0</v>
      </c>
      <c r="AD149" s="348">
        <f t="shared" si="35"/>
        <v>0</v>
      </c>
      <c r="AE149" s="349">
        <f>IF(Y149&gt;0,VLOOKUP($Y149,'Reference Data 2'!$B$9:$D$71,3),0)</f>
        <v>0</v>
      </c>
      <c r="AF149" s="347">
        <f t="shared" si="36"/>
        <v>0</v>
      </c>
      <c r="AG149" s="346">
        <f t="shared" si="37"/>
        <v>0</v>
      </c>
      <c r="AH149" s="350">
        <f t="shared" si="38"/>
        <v>0</v>
      </c>
      <c r="AI149" s="351">
        <f t="shared" si="39"/>
        <v>0</v>
      </c>
      <c r="AJ149" s="352">
        <f t="shared" si="40"/>
        <v>0</v>
      </c>
      <c r="AK149" s="349">
        <f>IF(AA149&gt;0,VLOOKUP(C149,'Reference Data 1'!$N$13:$O$17,2),0)</f>
        <v>0</v>
      </c>
      <c r="AL149" s="346">
        <f t="shared" si="41"/>
        <v>0</v>
      </c>
      <c r="AM149" s="353">
        <f t="shared" si="42"/>
        <v>0</v>
      </c>
      <c r="AN149" s="354">
        <f t="shared" si="43"/>
        <v>0</v>
      </c>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row>
    <row r="150" spans="1:219" ht="13.9" customHeight="1">
      <c r="A150" s="392"/>
      <c r="B150" s="160"/>
      <c r="C150" s="161"/>
      <c r="D150" s="161"/>
      <c r="E150" s="255"/>
      <c r="F150" s="396">
        <v>0</v>
      </c>
      <c r="G150" s="181"/>
      <c r="H150" s="186"/>
      <c r="I150" s="162"/>
      <c r="J150" s="163"/>
      <c r="K150" s="164"/>
      <c r="L150" s="164"/>
      <c r="M150" s="187"/>
      <c r="N150" s="458"/>
      <c r="O150" s="463"/>
      <c r="P150" s="190"/>
      <c r="Q150" s="165"/>
      <c r="R150" s="166"/>
      <c r="S150" s="191"/>
      <c r="T150" s="195"/>
      <c r="U150" s="167"/>
      <c r="V150" s="196"/>
      <c r="W150" s="199">
        <f t="shared" si="30"/>
        <v>0</v>
      </c>
      <c r="X150" s="344">
        <f>IF(G150&gt;0,HLOOKUP(C150,'Utility Allowances'!$O$33:$S$34,2),0)</f>
        <v>0</v>
      </c>
      <c r="Y150" s="345">
        <f t="shared" si="31"/>
        <v>0</v>
      </c>
      <c r="Z150" s="168">
        <f t="shared" si="32"/>
        <v>0</v>
      </c>
      <c r="AA150" s="346">
        <f t="shared" si="33"/>
        <v>0</v>
      </c>
      <c r="AB150" s="344">
        <f>IF(Y150&gt;0,VLOOKUP($Y150,'Reference Data 2'!$B$7:$C$71,2),0)</f>
        <v>0</v>
      </c>
      <c r="AC150" s="347">
        <f t="shared" si="34"/>
        <v>0</v>
      </c>
      <c r="AD150" s="348">
        <f t="shared" si="35"/>
        <v>0</v>
      </c>
      <c r="AE150" s="349">
        <f>IF(Y150&gt;0,VLOOKUP($Y150,'Reference Data 2'!$B$9:$D$71,3),0)</f>
        <v>0</v>
      </c>
      <c r="AF150" s="347">
        <f t="shared" si="36"/>
        <v>0</v>
      </c>
      <c r="AG150" s="346">
        <f t="shared" si="37"/>
        <v>0</v>
      </c>
      <c r="AH150" s="350">
        <f t="shared" si="38"/>
        <v>0</v>
      </c>
      <c r="AI150" s="351">
        <f t="shared" si="39"/>
        <v>0</v>
      </c>
      <c r="AJ150" s="352">
        <f t="shared" si="40"/>
        <v>0</v>
      </c>
      <c r="AK150" s="349">
        <f>IF(AA150&gt;0,VLOOKUP(C150,'Reference Data 1'!$N$13:$O$17,2),0)</f>
        <v>0</v>
      </c>
      <c r="AL150" s="346">
        <f t="shared" si="41"/>
        <v>0</v>
      </c>
      <c r="AM150" s="353">
        <f t="shared" si="42"/>
        <v>0</v>
      </c>
      <c r="AN150" s="354">
        <f t="shared" si="43"/>
        <v>0</v>
      </c>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row>
    <row r="151" spans="1:219" ht="13.9" customHeight="1">
      <c r="A151" s="392"/>
      <c r="B151" s="160"/>
      <c r="C151" s="161"/>
      <c r="D151" s="161"/>
      <c r="E151" s="255"/>
      <c r="F151" s="396">
        <v>0</v>
      </c>
      <c r="G151" s="181"/>
      <c r="H151" s="186"/>
      <c r="I151" s="162"/>
      <c r="J151" s="163"/>
      <c r="K151" s="164"/>
      <c r="L151" s="164"/>
      <c r="M151" s="187"/>
      <c r="N151" s="458"/>
      <c r="O151" s="463"/>
      <c r="P151" s="190"/>
      <c r="Q151" s="165"/>
      <c r="R151" s="166"/>
      <c r="S151" s="191"/>
      <c r="T151" s="195"/>
      <c r="U151" s="167"/>
      <c r="V151" s="196"/>
      <c r="W151" s="199">
        <f t="shared" si="30"/>
        <v>0</v>
      </c>
      <c r="X151" s="344">
        <f>IF(G151&gt;0,HLOOKUP(C151,'Utility Allowances'!$O$33:$S$34,2),0)</f>
        <v>0</v>
      </c>
      <c r="Y151" s="345">
        <f t="shared" si="31"/>
        <v>0</v>
      </c>
      <c r="Z151" s="168">
        <f t="shared" si="32"/>
        <v>0</v>
      </c>
      <c r="AA151" s="346">
        <f t="shared" si="33"/>
        <v>0</v>
      </c>
      <c r="AB151" s="344">
        <f>IF(Y151&gt;0,VLOOKUP($Y151,'Reference Data 2'!$B$7:$C$71,2),0)</f>
        <v>0</v>
      </c>
      <c r="AC151" s="347">
        <f t="shared" si="34"/>
        <v>0</v>
      </c>
      <c r="AD151" s="348">
        <f t="shared" si="35"/>
        <v>0</v>
      </c>
      <c r="AE151" s="349">
        <f>IF(Y151&gt;0,VLOOKUP($Y151,'Reference Data 2'!$B$9:$D$71,3),0)</f>
        <v>0</v>
      </c>
      <c r="AF151" s="347">
        <f t="shared" si="36"/>
        <v>0</v>
      </c>
      <c r="AG151" s="346">
        <f t="shared" si="37"/>
        <v>0</v>
      </c>
      <c r="AH151" s="350">
        <f t="shared" si="38"/>
        <v>0</v>
      </c>
      <c r="AI151" s="351">
        <f t="shared" si="39"/>
        <v>0</v>
      </c>
      <c r="AJ151" s="352">
        <f t="shared" si="40"/>
        <v>0</v>
      </c>
      <c r="AK151" s="349">
        <f>IF(AA151&gt;0,VLOOKUP(C151,'Reference Data 1'!$N$13:$O$17,2),0)</f>
        <v>0</v>
      </c>
      <c r="AL151" s="346">
        <f t="shared" si="41"/>
        <v>0</v>
      </c>
      <c r="AM151" s="353">
        <f t="shared" si="42"/>
        <v>0</v>
      </c>
      <c r="AN151" s="354">
        <f t="shared" si="43"/>
        <v>0</v>
      </c>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row>
    <row r="152" spans="1:219" ht="13.9" customHeight="1">
      <c r="A152" s="392"/>
      <c r="B152" s="160"/>
      <c r="C152" s="161"/>
      <c r="D152" s="161"/>
      <c r="E152" s="255"/>
      <c r="F152" s="396">
        <v>0</v>
      </c>
      <c r="G152" s="181"/>
      <c r="H152" s="186"/>
      <c r="I152" s="162"/>
      <c r="J152" s="163"/>
      <c r="K152" s="164"/>
      <c r="L152" s="164"/>
      <c r="M152" s="187"/>
      <c r="N152" s="458"/>
      <c r="O152" s="463"/>
      <c r="P152" s="190"/>
      <c r="Q152" s="165"/>
      <c r="R152" s="166"/>
      <c r="S152" s="191"/>
      <c r="T152" s="195"/>
      <c r="U152" s="167"/>
      <c r="V152" s="196"/>
      <c r="W152" s="199">
        <f t="shared" si="30"/>
        <v>0</v>
      </c>
      <c r="X152" s="344">
        <f>IF(G152&gt;0,HLOOKUP(C152,'Utility Allowances'!$O$33:$S$34,2),0)</f>
        <v>0</v>
      </c>
      <c r="Y152" s="345">
        <f t="shared" si="31"/>
        <v>0</v>
      </c>
      <c r="Z152" s="168">
        <f t="shared" si="32"/>
        <v>0</v>
      </c>
      <c r="AA152" s="346">
        <f t="shared" si="33"/>
        <v>0</v>
      </c>
      <c r="AB152" s="344">
        <f>IF(Y152&gt;0,VLOOKUP($Y152,'Reference Data 2'!$B$7:$C$71,2),0)</f>
        <v>0</v>
      </c>
      <c r="AC152" s="347">
        <f t="shared" si="34"/>
        <v>0</v>
      </c>
      <c r="AD152" s="348">
        <f t="shared" si="35"/>
        <v>0</v>
      </c>
      <c r="AE152" s="349">
        <f>IF(Y152&gt;0,VLOOKUP($Y152,'Reference Data 2'!$B$9:$D$71,3),0)</f>
        <v>0</v>
      </c>
      <c r="AF152" s="347">
        <f t="shared" si="36"/>
        <v>0</v>
      </c>
      <c r="AG152" s="346">
        <f t="shared" si="37"/>
        <v>0</v>
      </c>
      <c r="AH152" s="350">
        <f t="shared" si="38"/>
        <v>0</v>
      </c>
      <c r="AI152" s="351">
        <f t="shared" si="39"/>
        <v>0</v>
      </c>
      <c r="AJ152" s="352">
        <f t="shared" si="40"/>
        <v>0</v>
      </c>
      <c r="AK152" s="349">
        <f>IF(AA152&gt;0,VLOOKUP(C152,'Reference Data 1'!$N$13:$O$17,2),0)</f>
        <v>0</v>
      </c>
      <c r="AL152" s="346">
        <f t="shared" si="41"/>
        <v>0</v>
      </c>
      <c r="AM152" s="353">
        <f t="shared" si="42"/>
        <v>0</v>
      </c>
      <c r="AN152" s="354">
        <f t="shared" si="43"/>
        <v>0</v>
      </c>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row>
    <row r="153" spans="1:219" ht="13.9" customHeight="1">
      <c r="A153" s="392"/>
      <c r="B153" s="160"/>
      <c r="C153" s="161"/>
      <c r="D153" s="161"/>
      <c r="E153" s="255"/>
      <c r="F153" s="396">
        <v>0</v>
      </c>
      <c r="G153" s="181"/>
      <c r="H153" s="186"/>
      <c r="I153" s="162"/>
      <c r="J153" s="163"/>
      <c r="K153" s="164"/>
      <c r="L153" s="164"/>
      <c r="M153" s="187"/>
      <c r="N153" s="458"/>
      <c r="O153" s="463"/>
      <c r="P153" s="190"/>
      <c r="Q153" s="165"/>
      <c r="R153" s="166"/>
      <c r="S153" s="191"/>
      <c r="T153" s="195"/>
      <c r="U153" s="167"/>
      <c r="V153" s="196"/>
      <c r="W153" s="199">
        <f t="shared" si="30"/>
        <v>0</v>
      </c>
      <c r="X153" s="344">
        <f>IF(G153&gt;0,HLOOKUP(C153,'Utility Allowances'!$O$33:$S$34,2),0)</f>
        <v>0</v>
      </c>
      <c r="Y153" s="345">
        <f t="shared" si="31"/>
        <v>0</v>
      </c>
      <c r="Z153" s="168">
        <f t="shared" si="32"/>
        <v>0</v>
      </c>
      <c r="AA153" s="346">
        <f t="shared" si="33"/>
        <v>0</v>
      </c>
      <c r="AB153" s="344">
        <f>IF(Y153&gt;0,VLOOKUP($Y153,'Reference Data 2'!$B$7:$C$71,2),0)</f>
        <v>0</v>
      </c>
      <c r="AC153" s="347">
        <f t="shared" si="34"/>
        <v>0</v>
      </c>
      <c r="AD153" s="348">
        <f t="shared" si="35"/>
        <v>0</v>
      </c>
      <c r="AE153" s="349">
        <f>IF(Y153&gt;0,VLOOKUP($Y153,'Reference Data 2'!$B$9:$D$71,3),0)</f>
        <v>0</v>
      </c>
      <c r="AF153" s="347">
        <f t="shared" si="36"/>
        <v>0</v>
      </c>
      <c r="AG153" s="346">
        <f t="shared" si="37"/>
        <v>0</v>
      </c>
      <c r="AH153" s="350">
        <f t="shared" si="38"/>
        <v>0</v>
      </c>
      <c r="AI153" s="351">
        <f t="shared" si="39"/>
        <v>0</v>
      </c>
      <c r="AJ153" s="352">
        <f t="shared" si="40"/>
        <v>0</v>
      </c>
      <c r="AK153" s="349">
        <f>IF(AA153&gt;0,VLOOKUP(C153,'Reference Data 1'!$N$13:$O$17,2),0)</f>
        <v>0</v>
      </c>
      <c r="AL153" s="346">
        <f t="shared" si="41"/>
        <v>0</v>
      </c>
      <c r="AM153" s="353">
        <f t="shared" si="42"/>
        <v>0</v>
      </c>
      <c r="AN153" s="354">
        <f t="shared" si="43"/>
        <v>0</v>
      </c>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row>
    <row r="154" spans="1:219" ht="13.9" customHeight="1">
      <c r="A154" s="392"/>
      <c r="B154" s="160"/>
      <c r="C154" s="161"/>
      <c r="D154" s="161"/>
      <c r="E154" s="255"/>
      <c r="F154" s="396">
        <v>0</v>
      </c>
      <c r="G154" s="181"/>
      <c r="H154" s="186"/>
      <c r="I154" s="162"/>
      <c r="J154" s="163"/>
      <c r="K154" s="164"/>
      <c r="L154" s="164"/>
      <c r="M154" s="187"/>
      <c r="N154" s="458"/>
      <c r="O154" s="463"/>
      <c r="P154" s="190"/>
      <c r="Q154" s="165"/>
      <c r="R154" s="166"/>
      <c r="S154" s="191"/>
      <c r="T154" s="195"/>
      <c r="U154" s="167"/>
      <c r="V154" s="196"/>
      <c r="W154" s="199">
        <f t="shared" si="30"/>
        <v>0</v>
      </c>
      <c r="X154" s="344">
        <f>IF(G154&gt;0,HLOOKUP(C154,'Utility Allowances'!$O$33:$S$34,2),0)</f>
        <v>0</v>
      </c>
      <c r="Y154" s="345">
        <f t="shared" si="31"/>
        <v>0</v>
      </c>
      <c r="Z154" s="168">
        <f t="shared" si="32"/>
        <v>0</v>
      </c>
      <c r="AA154" s="346">
        <f t="shared" si="33"/>
        <v>0</v>
      </c>
      <c r="AB154" s="344">
        <f>IF(Y154&gt;0,VLOOKUP($Y154,'Reference Data 2'!$B$7:$C$71,2),0)</f>
        <v>0</v>
      </c>
      <c r="AC154" s="347">
        <f t="shared" si="34"/>
        <v>0</v>
      </c>
      <c r="AD154" s="348">
        <f t="shared" si="35"/>
        <v>0</v>
      </c>
      <c r="AE154" s="349">
        <f>IF(Y154&gt;0,VLOOKUP($Y154,'Reference Data 2'!$B$9:$D$71,3),0)</f>
        <v>0</v>
      </c>
      <c r="AF154" s="347">
        <f t="shared" si="36"/>
        <v>0</v>
      </c>
      <c r="AG154" s="346">
        <f t="shared" si="37"/>
        <v>0</v>
      </c>
      <c r="AH154" s="350">
        <f t="shared" si="38"/>
        <v>0</v>
      </c>
      <c r="AI154" s="351">
        <f t="shared" si="39"/>
        <v>0</v>
      </c>
      <c r="AJ154" s="352">
        <f t="shared" si="40"/>
        <v>0</v>
      </c>
      <c r="AK154" s="349">
        <f>IF(AA154&gt;0,VLOOKUP(C154,'Reference Data 1'!$N$13:$O$17,2),0)</f>
        <v>0</v>
      </c>
      <c r="AL154" s="346">
        <f t="shared" si="41"/>
        <v>0</v>
      </c>
      <c r="AM154" s="353">
        <f t="shared" si="42"/>
        <v>0</v>
      </c>
      <c r="AN154" s="354">
        <f t="shared" si="43"/>
        <v>0</v>
      </c>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row>
    <row r="155" spans="1:219" ht="13.9" customHeight="1">
      <c r="A155" s="392"/>
      <c r="B155" s="160"/>
      <c r="C155" s="161"/>
      <c r="D155" s="161"/>
      <c r="E155" s="255"/>
      <c r="F155" s="396">
        <v>0</v>
      </c>
      <c r="G155" s="181"/>
      <c r="H155" s="186"/>
      <c r="I155" s="162"/>
      <c r="J155" s="163"/>
      <c r="K155" s="164"/>
      <c r="L155" s="164"/>
      <c r="M155" s="187"/>
      <c r="N155" s="458"/>
      <c r="O155" s="463"/>
      <c r="P155" s="190"/>
      <c r="Q155" s="165"/>
      <c r="R155" s="166"/>
      <c r="S155" s="191"/>
      <c r="T155" s="195"/>
      <c r="U155" s="167"/>
      <c r="V155" s="196"/>
      <c r="W155" s="199">
        <f t="shared" si="30"/>
        <v>0</v>
      </c>
      <c r="X155" s="344">
        <f>IF(G155&gt;0,HLOOKUP(C155,'Utility Allowances'!$O$33:$S$34,2),0)</f>
        <v>0</v>
      </c>
      <c r="Y155" s="345">
        <f t="shared" si="31"/>
        <v>0</v>
      </c>
      <c r="Z155" s="168">
        <f t="shared" si="32"/>
        <v>0</v>
      </c>
      <c r="AA155" s="346">
        <f t="shared" si="33"/>
        <v>0</v>
      </c>
      <c r="AB155" s="344">
        <f>IF(Y155&gt;0,VLOOKUP($Y155,'Reference Data 2'!$B$7:$C$71,2),0)</f>
        <v>0</v>
      </c>
      <c r="AC155" s="347">
        <f t="shared" si="34"/>
        <v>0</v>
      </c>
      <c r="AD155" s="348">
        <f t="shared" si="35"/>
        <v>0</v>
      </c>
      <c r="AE155" s="349">
        <f>IF(Y155&gt;0,VLOOKUP($Y155,'Reference Data 2'!$B$9:$D$71,3),0)</f>
        <v>0</v>
      </c>
      <c r="AF155" s="347">
        <f t="shared" si="36"/>
        <v>0</v>
      </c>
      <c r="AG155" s="346">
        <f t="shared" si="37"/>
        <v>0</v>
      </c>
      <c r="AH155" s="350">
        <f t="shared" si="38"/>
        <v>0</v>
      </c>
      <c r="AI155" s="351">
        <f t="shared" si="39"/>
        <v>0</v>
      </c>
      <c r="AJ155" s="352">
        <f t="shared" si="40"/>
        <v>0</v>
      </c>
      <c r="AK155" s="349">
        <f>IF(AA155&gt;0,VLOOKUP(C155,'Reference Data 1'!$N$13:$O$17,2),0)</f>
        <v>0</v>
      </c>
      <c r="AL155" s="346">
        <f t="shared" si="41"/>
        <v>0</v>
      </c>
      <c r="AM155" s="353">
        <f t="shared" si="42"/>
        <v>0</v>
      </c>
      <c r="AN155" s="354">
        <f t="shared" si="43"/>
        <v>0</v>
      </c>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row>
    <row r="156" spans="1:219" ht="13.9" customHeight="1">
      <c r="A156" s="392"/>
      <c r="B156" s="160"/>
      <c r="C156" s="161"/>
      <c r="D156" s="161"/>
      <c r="E156" s="255"/>
      <c r="F156" s="396">
        <v>0</v>
      </c>
      <c r="G156" s="181"/>
      <c r="H156" s="186"/>
      <c r="I156" s="162"/>
      <c r="J156" s="163"/>
      <c r="K156" s="164"/>
      <c r="L156" s="164"/>
      <c r="M156" s="187"/>
      <c r="N156" s="458"/>
      <c r="O156" s="463"/>
      <c r="P156" s="190"/>
      <c r="Q156" s="165"/>
      <c r="R156" s="166"/>
      <c r="S156" s="191"/>
      <c r="T156" s="195"/>
      <c r="U156" s="167"/>
      <c r="V156" s="196"/>
      <c r="W156" s="199">
        <f t="shared" si="30"/>
        <v>0</v>
      </c>
      <c r="X156" s="344">
        <f>IF(G156&gt;0,HLOOKUP(C156,'Utility Allowances'!$O$33:$S$34,2),0)</f>
        <v>0</v>
      </c>
      <c r="Y156" s="345">
        <f t="shared" si="31"/>
        <v>0</v>
      </c>
      <c r="Z156" s="168">
        <f t="shared" si="32"/>
        <v>0</v>
      </c>
      <c r="AA156" s="346">
        <f t="shared" si="33"/>
        <v>0</v>
      </c>
      <c r="AB156" s="344">
        <f>IF(Y156&gt;0,VLOOKUP($Y156,'Reference Data 2'!$B$7:$C$71,2),0)</f>
        <v>0</v>
      </c>
      <c r="AC156" s="347">
        <f t="shared" si="34"/>
        <v>0</v>
      </c>
      <c r="AD156" s="348">
        <f t="shared" si="35"/>
        <v>0</v>
      </c>
      <c r="AE156" s="349">
        <f>IF(Y156&gt;0,VLOOKUP($Y156,'Reference Data 2'!$B$9:$D$71,3),0)</f>
        <v>0</v>
      </c>
      <c r="AF156" s="347">
        <f t="shared" si="36"/>
        <v>0</v>
      </c>
      <c r="AG156" s="346">
        <f t="shared" si="37"/>
        <v>0</v>
      </c>
      <c r="AH156" s="350">
        <f t="shared" si="38"/>
        <v>0</v>
      </c>
      <c r="AI156" s="351">
        <f t="shared" si="39"/>
        <v>0</v>
      </c>
      <c r="AJ156" s="352">
        <f t="shared" si="40"/>
        <v>0</v>
      </c>
      <c r="AK156" s="349">
        <f>IF(AA156&gt;0,VLOOKUP(C156,'Reference Data 1'!$N$13:$O$17,2),0)</f>
        <v>0</v>
      </c>
      <c r="AL156" s="346">
        <f t="shared" si="41"/>
        <v>0</v>
      </c>
      <c r="AM156" s="353">
        <f t="shared" si="42"/>
        <v>0</v>
      </c>
      <c r="AN156" s="354">
        <f t="shared" si="43"/>
        <v>0</v>
      </c>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row>
    <row r="157" spans="1:219" ht="13.9" customHeight="1">
      <c r="A157" s="392"/>
      <c r="B157" s="160"/>
      <c r="C157" s="161"/>
      <c r="D157" s="161"/>
      <c r="E157" s="255"/>
      <c r="F157" s="396">
        <v>0</v>
      </c>
      <c r="G157" s="181"/>
      <c r="H157" s="186"/>
      <c r="I157" s="162"/>
      <c r="J157" s="163"/>
      <c r="K157" s="164"/>
      <c r="L157" s="164"/>
      <c r="M157" s="187"/>
      <c r="N157" s="458"/>
      <c r="O157" s="463"/>
      <c r="P157" s="190"/>
      <c r="Q157" s="165"/>
      <c r="R157" s="166"/>
      <c r="S157" s="191"/>
      <c r="T157" s="195"/>
      <c r="U157" s="167"/>
      <c r="V157" s="196"/>
      <c r="W157" s="199">
        <f t="shared" si="30"/>
        <v>0</v>
      </c>
      <c r="X157" s="344">
        <f>IF(G157&gt;0,HLOOKUP(C157,'Utility Allowances'!$O$33:$S$34,2),0)</f>
        <v>0</v>
      </c>
      <c r="Y157" s="345">
        <f t="shared" si="31"/>
        <v>0</v>
      </c>
      <c r="Z157" s="168">
        <f t="shared" si="32"/>
        <v>0</v>
      </c>
      <c r="AA157" s="346">
        <f t="shared" si="33"/>
        <v>0</v>
      </c>
      <c r="AB157" s="344">
        <f>IF(Y157&gt;0,VLOOKUP($Y157,'Reference Data 2'!$B$7:$C$71,2),0)</f>
        <v>0</v>
      </c>
      <c r="AC157" s="347">
        <f t="shared" si="34"/>
        <v>0</v>
      </c>
      <c r="AD157" s="348">
        <f t="shared" si="35"/>
        <v>0</v>
      </c>
      <c r="AE157" s="349">
        <f>IF(Y157&gt;0,VLOOKUP($Y157,'Reference Data 2'!$B$9:$D$71,3),0)</f>
        <v>0</v>
      </c>
      <c r="AF157" s="347">
        <f t="shared" si="36"/>
        <v>0</v>
      </c>
      <c r="AG157" s="346">
        <f t="shared" si="37"/>
        <v>0</v>
      </c>
      <c r="AH157" s="350">
        <f t="shared" si="38"/>
        <v>0</v>
      </c>
      <c r="AI157" s="351">
        <f t="shared" si="39"/>
        <v>0</v>
      </c>
      <c r="AJ157" s="352">
        <f t="shared" si="40"/>
        <v>0</v>
      </c>
      <c r="AK157" s="349">
        <f>IF(AA157&gt;0,VLOOKUP(C157,'Reference Data 1'!$N$13:$O$17,2),0)</f>
        <v>0</v>
      </c>
      <c r="AL157" s="346">
        <f t="shared" si="41"/>
        <v>0</v>
      </c>
      <c r="AM157" s="353">
        <f t="shared" si="42"/>
        <v>0</v>
      </c>
      <c r="AN157" s="354">
        <f t="shared" si="43"/>
        <v>0</v>
      </c>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row>
    <row r="158" spans="1:219" ht="13.9" customHeight="1">
      <c r="A158" s="392"/>
      <c r="B158" s="160"/>
      <c r="C158" s="161"/>
      <c r="D158" s="161"/>
      <c r="E158" s="255"/>
      <c r="F158" s="396">
        <v>0</v>
      </c>
      <c r="G158" s="181"/>
      <c r="H158" s="186"/>
      <c r="I158" s="162"/>
      <c r="J158" s="163"/>
      <c r="K158" s="164"/>
      <c r="L158" s="164"/>
      <c r="M158" s="187"/>
      <c r="N158" s="458"/>
      <c r="O158" s="463"/>
      <c r="P158" s="190"/>
      <c r="Q158" s="165"/>
      <c r="R158" s="166"/>
      <c r="S158" s="191"/>
      <c r="T158" s="195"/>
      <c r="U158" s="167"/>
      <c r="V158" s="196"/>
      <c r="W158" s="199">
        <f t="shared" si="30"/>
        <v>0</v>
      </c>
      <c r="X158" s="344">
        <f>IF(G158&gt;0,HLOOKUP(C158,'Utility Allowances'!$O$33:$S$34,2),0)</f>
        <v>0</v>
      </c>
      <c r="Y158" s="345">
        <f t="shared" si="31"/>
        <v>0</v>
      </c>
      <c r="Z158" s="168">
        <f t="shared" si="32"/>
        <v>0</v>
      </c>
      <c r="AA158" s="346">
        <f t="shared" si="33"/>
        <v>0</v>
      </c>
      <c r="AB158" s="344">
        <f>IF(Y158&gt;0,VLOOKUP($Y158,'Reference Data 2'!$B$7:$C$71,2),0)</f>
        <v>0</v>
      </c>
      <c r="AC158" s="347">
        <f t="shared" si="34"/>
        <v>0</v>
      </c>
      <c r="AD158" s="348">
        <f t="shared" si="35"/>
        <v>0</v>
      </c>
      <c r="AE158" s="349">
        <f>IF(Y158&gt;0,VLOOKUP($Y158,'Reference Data 2'!$B$9:$D$71,3),0)</f>
        <v>0</v>
      </c>
      <c r="AF158" s="347">
        <f t="shared" si="36"/>
        <v>0</v>
      </c>
      <c r="AG158" s="346">
        <f t="shared" si="37"/>
        <v>0</v>
      </c>
      <c r="AH158" s="350">
        <f t="shared" si="38"/>
        <v>0</v>
      </c>
      <c r="AI158" s="351">
        <f t="shared" si="39"/>
        <v>0</v>
      </c>
      <c r="AJ158" s="352">
        <f t="shared" si="40"/>
        <v>0</v>
      </c>
      <c r="AK158" s="349">
        <f>IF(AA158&gt;0,VLOOKUP(C158,'Reference Data 1'!$N$13:$O$17,2),0)</f>
        <v>0</v>
      </c>
      <c r="AL158" s="346">
        <f t="shared" si="41"/>
        <v>0</v>
      </c>
      <c r="AM158" s="353">
        <f t="shared" si="42"/>
        <v>0</v>
      </c>
      <c r="AN158" s="354">
        <f t="shared" si="43"/>
        <v>0</v>
      </c>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row>
    <row r="159" spans="1:219" ht="13.9" customHeight="1">
      <c r="A159" s="392"/>
      <c r="B159" s="160"/>
      <c r="C159" s="161"/>
      <c r="D159" s="161"/>
      <c r="E159" s="255"/>
      <c r="F159" s="396">
        <v>0</v>
      </c>
      <c r="G159" s="181"/>
      <c r="H159" s="186"/>
      <c r="I159" s="162"/>
      <c r="J159" s="163"/>
      <c r="K159" s="164"/>
      <c r="L159" s="164"/>
      <c r="M159" s="187"/>
      <c r="N159" s="458"/>
      <c r="O159" s="463"/>
      <c r="P159" s="190"/>
      <c r="Q159" s="165"/>
      <c r="R159" s="166"/>
      <c r="S159" s="191"/>
      <c r="T159" s="195"/>
      <c r="U159" s="167"/>
      <c r="V159" s="196"/>
      <c r="W159" s="199">
        <f t="shared" si="30"/>
        <v>0</v>
      </c>
      <c r="X159" s="344">
        <f>IF(G159&gt;0,HLOOKUP(C159,'Utility Allowances'!$O$33:$S$34,2),0)</f>
        <v>0</v>
      </c>
      <c r="Y159" s="345">
        <f t="shared" si="31"/>
        <v>0</v>
      </c>
      <c r="Z159" s="168">
        <f t="shared" si="32"/>
        <v>0</v>
      </c>
      <c r="AA159" s="346">
        <f t="shared" si="33"/>
        <v>0</v>
      </c>
      <c r="AB159" s="344">
        <f>IF(Y159&gt;0,VLOOKUP($Y159,'Reference Data 2'!$B$7:$C$71,2),0)</f>
        <v>0</v>
      </c>
      <c r="AC159" s="347">
        <f t="shared" si="34"/>
        <v>0</v>
      </c>
      <c r="AD159" s="348">
        <f t="shared" si="35"/>
        <v>0</v>
      </c>
      <c r="AE159" s="349">
        <f>IF(Y159&gt;0,VLOOKUP($Y159,'Reference Data 2'!$B$9:$D$71,3),0)</f>
        <v>0</v>
      </c>
      <c r="AF159" s="347">
        <f t="shared" si="36"/>
        <v>0</v>
      </c>
      <c r="AG159" s="346">
        <f t="shared" si="37"/>
        <v>0</v>
      </c>
      <c r="AH159" s="350">
        <f t="shared" si="38"/>
        <v>0</v>
      </c>
      <c r="AI159" s="351">
        <f t="shared" si="39"/>
        <v>0</v>
      </c>
      <c r="AJ159" s="352">
        <f t="shared" si="40"/>
        <v>0</v>
      </c>
      <c r="AK159" s="349">
        <f>IF(AA159&gt;0,VLOOKUP(C159,'Reference Data 1'!$N$13:$O$17,2),0)</f>
        <v>0</v>
      </c>
      <c r="AL159" s="346">
        <f t="shared" si="41"/>
        <v>0</v>
      </c>
      <c r="AM159" s="353">
        <f t="shared" si="42"/>
        <v>0</v>
      </c>
      <c r="AN159" s="354">
        <f t="shared" si="43"/>
        <v>0</v>
      </c>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row>
    <row r="160" spans="1:219" ht="13.9" customHeight="1">
      <c r="A160" s="392"/>
      <c r="B160" s="160"/>
      <c r="C160" s="161"/>
      <c r="D160" s="161"/>
      <c r="E160" s="255"/>
      <c r="F160" s="396">
        <v>0</v>
      </c>
      <c r="G160" s="181"/>
      <c r="H160" s="186"/>
      <c r="I160" s="162"/>
      <c r="J160" s="163"/>
      <c r="K160" s="164"/>
      <c r="L160" s="164"/>
      <c r="M160" s="187"/>
      <c r="N160" s="458"/>
      <c r="O160" s="463"/>
      <c r="P160" s="190"/>
      <c r="Q160" s="165"/>
      <c r="R160" s="166"/>
      <c r="S160" s="191"/>
      <c r="T160" s="195"/>
      <c r="U160" s="167"/>
      <c r="V160" s="196"/>
      <c r="W160" s="199">
        <f t="shared" si="30"/>
        <v>0</v>
      </c>
      <c r="X160" s="344">
        <f>IF(G160&gt;0,HLOOKUP(C160,'Utility Allowances'!$O$33:$S$34,2),0)</f>
        <v>0</v>
      </c>
      <c r="Y160" s="345">
        <f t="shared" si="31"/>
        <v>0</v>
      </c>
      <c r="Z160" s="168">
        <f t="shared" si="32"/>
        <v>0</v>
      </c>
      <c r="AA160" s="346">
        <f t="shared" si="33"/>
        <v>0</v>
      </c>
      <c r="AB160" s="344">
        <f>IF(Y160&gt;0,VLOOKUP($Y160,'Reference Data 2'!$B$7:$C$71,2),0)</f>
        <v>0</v>
      </c>
      <c r="AC160" s="347">
        <f t="shared" si="34"/>
        <v>0</v>
      </c>
      <c r="AD160" s="348">
        <f t="shared" si="35"/>
        <v>0</v>
      </c>
      <c r="AE160" s="349">
        <f>IF(Y160&gt;0,VLOOKUP($Y160,'Reference Data 2'!$B$9:$D$71,3),0)</f>
        <v>0</v>
      </c>
      <c r="AF160" s="347">
        <f t="shared" si="36"/>
        <v>0</v>
      </c>
      <c r="AG160" s="346">
        <f t="shared" si="37"/>
        <v>0</v>
      </c>
      <c r="AH160" s="350">
        <f t="shared" si="38"/>
        <v>0</v>
      </c>
      <c r="AI160" s="351">
        <f t="shared" si="39"/>
        <v>0</v>
      </c>
      <c r="AJ160" s="352">
        <f t="shared" si="40"/>
        <v>0</v>
      </c>
      <c r="AK160" s="349">
        <f>IF(AA160&gt;0,VLOOKUP(C160,'Reference Data 1'!$N$13:$O$17,2),0)</f>
        <v>0</v>
      </c>
      <c r="AL160" s="346">
        <f t="shared" si="41"/>
        <v>0</v>
      </c>
      <c r="AM160" s="353">
        <f t="shared" si="42"/>
        <v>0</v>
      </c>
      <c r="AN160" s="354">
        <f t="shared" si="43"/>
        <v>0</v>
      </c>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row>
    <row r="161" spans="1:219" ht="13.9" customHeight="1">
      <c r="A161" s="392"/>
      <c r="B161" s="160"/>
      <c r="C161" s="161"/>
      <c r="D161" s="161"/>
      <c r="E161" s="255"/>
      <c r="F161" s="396">
        <v>0</v>
      </c>
      <c r="G161" s="181"/>
      <c r="H161" s="186"/>
      <c r="I161" s="162"/>
      <c r="J161" s="163"/>
      <c r="K161" s="164"/>
      <c r="L161" s="164"/>
      <c r="M161" s="187"/>
      <c r="N161" s="458"/>
      <c r="O161" s="463"/>
      <c r="P161" s="190"/>
      <c r="Q161" s="165"/>
      <c r="R161" s="166"/>
      <c r="S161" s="191"/>
      <c r="T161" s="195"/>
      <c r="U161" s="167"/>
      <c r="V161" s="196"/>
      <c r="W161" s="199">
        <f t="shared" si="30"/>
        <v>0</v>
      </c>
      <c r="X161" s="344">
        <f>IF(G161&gt;0,HLOOKUP(C161,'Utility Allowances'!$O$33:$S$34,2),0)</f>
        <v>0</v>
      </c>
      <c r="Y161" s="345">
        <f t="shared" si="31"/>
        <v>0</v>
      </c>
      <c r="Z161" s="168">
        <f t="shared" si="32"/>
        <v>0</v>
      </c>
      <c r="AA161" s="346">
        <f t="shared" si="33"/>
        <v>0</v>
      </c>
      <c r="AB161" s="344">
        <f>IF(Y161&gt;0,VLOOKUP($Y161,'Reference Data 2'!$B$7:$C$71,2),0)</f>
        <v>0</v>
      </c>
      <c r="AC161" s="347">
        <f t="shared" si="34"/>
        <v>0</v>
      </c>
      <c r="AD161" s="348">
        <f t="shared" si="35"/>
        <v>0</v>
      </c>
      <c r="AE161" s="349">
        <f>IF(Y161&gt;0,VLOOKUP($Y161,'Reference Data 2'!$B$9:$D$71,3),0)</f>
        <v>0</v>
      </c>
      <c r="AF161" s="347">
        <f t="shared" si="36"/>
        <v>0</v>
      </c>
      <c r="AG161" s="346">
        <f t="shared" si="37"/>
        <v>0</v>
      </c>
      <c r="AH161" s="350">
        <f t="shared" si="38"/>
        <v>0</v>
      </c>
      <c r="AI161" s="351">
        <f t="shared" si="39"/>
        <v>0</v>
      </c>
      <c r="AJ161" s="352">
        <f t="shared" si="40"/>
        <v>0</v>
      </c>
      <c r="AK161" s="349">
        <f>IF(AA161&gt;0,VLOOKUP(C161,'Reference Data 1'!$N$13:$O$17,2),0)</f>
        <v>0</v>
      </c>
      <c r="AL161" s="346">
        <f t="shared" si="41"/>
        <v>0</v>
      </c>
      <c r="AM161" s="353">
        <f t="shared" si="42"/>
        <v>0</v>
      </c>
      <c r="AN161" s="354">
        <f t="shared" si="43"/>
        <v>0</v>
      </c>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row>
    <row r="162" spans="1:219" ht="13.9" customHeight="1">
      <c r="A162" s="392"/>
      <c r="B162" s="160"/>
      <c r="C162" s="161"/>
      <c r="D162" s="161"/>
      <c r="E162" s="255"/>
      <c r="F162" s="396">
        <v>0</v>
      </c>
      <c r="G162" s="181"/>
      <c r="H162" s="186"/>
      <c r="I162" s="162"/>
      <c r="J162" s="163"/>
      <c r="K162" s="164"/>
      <c r="L162" s="164"/>
      <c r="M162" s="187"/>
      <c r="N162" s="458"/>
      <c r="O162" s="463"/>
      <c r="P162" s="190"/>
      <c r="Q162" s="165"/>
      <c r="R162" s="166"/>
      <c r="S162" s="191"/>
      <c r="T162" s="195"/>
      <c r="U162" s="167"/>
      <c r="V162" s="196"/>
      <c r="W162" s="199">
        <f t="shared" si="30"/>
        <v>0</v>
      </c>
      <c r="X162" s="344">
        <f>IF(G162&gt;0,HLOOKUP(C162,'Utility Allowances'!$O$33:$S$34,2),0)</f>
        <v>0</v>
      </c>
      <c r="Y162" s="345">
        <f t="shared" si="31"/>
        <v>0</v>
      </c>
      <c r="Z162" s="168">
        <f t="shared" si="32"/>
        <v>0</v>
      </c>
      <c r="AA162" s="346">
        <f t="shared" si="33"/>
        <v>0</v>
      </c>
      <c r="AB162" s="344">
        <f>IF(Y162&gt;0,VLOOKUP($Y162,'Reference Data 2'!$B$7:$C$71,2),0)</f>
        <v>0</v>
      </c>
      <c r="AC162" s="347">
        <f t="shared" si="34"/>
        <v>0</v>
      </c>
      <c r="AD162" s="348">
        <f t="shared" si="35"/>
        <v>0</v>
      </c>
      <c r="AE162" s="349">
        <f>IF(Y162&gt;0,VLOOKUP($Y162,'Reference Data 2'!$B$9:$D$71,3),0)</f>
        <v>0</v>
      </c>
      <c r="AF162" s="347">
        <f t="shared" si="36"/>
        <v>0</v>
      </c>
      <c r="AG162" s="346">
        <f t="shared" si="37"/>
        <v>0</v>
      </c>
      <c r="AH162" s="350">
        <f t="shared" si="38"/>
        <v>0</v>
      </c>
      <c r="AI162" s="351">
        <f t="shared" si="39"/>
        <v>0</v>
      </c>
      <c r="AJ162" s="352">
        <f t="shared" si="40"/>
        <v>0</v>
      </c>
      <c r="AK162" s="349">
        <f>IF(AA162&gt;0,VLOOKUP(C162,'Reference Data 1'!$N$13:$O$17,2),0)</f>
        <v>0</v>
      </c>
      <c r="AL162" s="346">
        <f t="shared" si="41"/>
        <v>0</v>
      </c>
      <c r="AM162" s="353">
        <f t="shared" si="42"/>
        <v>0</v>
      </c>
      <c r="AN162" s="354">
        <f t="shared" si="43"/>
        <v>0</v>
      </c>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row>
    <row r="163" spans="1:219" ht="13.9" customHeight="1">
      <c r="A163" s="392"/>
      <c r="B163" s="160"/>
      <c r="C163" s="161"/>
      <c r="D163" s="161"/>
      <c r="E163" s="255"/>
      <c r="F163" s="396">
        <v>0</v>
      </c>
      <c r="G163" s="181"/>
      <c r="H163" s="186"/>
      <c r="I163" s="162"/>
      <c r="J163" s="163"/>
      <c r="K163" s="164"/>
      <c r="L163" s="164"/>
      <c r="M163" s="187"/>
      <c r="N163" s="458"/>
      <c r="O163" s="463"/>
      <c r="P163" s="190"/>
      <c r="Q163" s="165"/>
      <c r="R163" s="166"/>
      <c r="S163" s="191"/>
      <c r="T163" s="195"/>
      <c r="U163" s="167"/>
      <c r="V163" s="196"/>
      <c r="W163" s="199">
        <f t="shared" si="30"/>
        <v>0</v>
      </c>
      <c r="X163" s="344">
        <f>IF(G163&gt;0,HLOOKUP(C163,'Utility Allowances'!$O$33:$S$34,2),0)</f>
        <v>0</v>
      </c>
      <c r="Y163" s="345">
        <f t="shared" si="31"/>
        <v>0</v>
      </c>
      <c r="Z163" s="168">
        <f t="shared" si="32"/>
        <v>0</v>
      </c>
      <c r="AA163" s="346">
        <f t="shared" si="33"/>
        <v>0</v>
      </c>
      <c r="AB163" s="344">
        <f>IF(Y163&gt;0,VLOOKUP($Y163,'Reference Data 2'!$B$7:$C$71,2),0)</f>
        <v>0</v>
      </c>
      <c r="AC163" s="347">
        <f t="shared" si="34"/>
        <v>0</v>
      </c>
      <c r="AD163" s="348">
        <f t="shared" si="35"/>
        <v>0</v>
      </c>
      <c r="AE163" s="349">
        <f>IF(Y163&gt;0,VLOOKUP($Y163,'Reference Data 2'!$B$9:$D$71,3),0)</f>
        <v>0</v>
      </c>
      <c r="AF163" s="347">
        <f t="shared" si="36"/>
        <v>0</v>
      </c>
      <c r="AG163" s="346">
        <f t="shared" si="37"/>
        <v>0</v>
      </c>
      <c r="AH163" s="350">
        <f t="shared" si="38"/>
        <v>0</v>
      </c>
      <c r="AI163" s="351">
        <f t="shared" si="39"/>
        <v>0</v>
      </c>
      <c r="AJ163" s="352">
        <f t="shared" si="40"/>
        <v>0</v>
      </c>
      <c r="AK163" s="349">
        <f>IF(AA163&gt;0,VLOOKUP(C163,'Reference Data 1'!$N$13:$O$17,2),0)</f>
        <v>0</v>
      </c>
      <c r="AL163" s="346">
        <f t="shared" si="41"/>
        <v>0</v>
      </c>
      <c r="AM163" s="353">
        <f t="shared" si="42"/>
        <v>0</v>
      </c>
      <c r="AN163" s="354">
        <f t="shared" si="43"/>
        <v>0</v>
      </c>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row>
    <row r="164" spans="1:219" ht="13.9" customHeight="1">
      <c r="A164" s="392"/>
      <c r="B164" s="160"/>
      <c r="C164" s="161"/>
      <c r="D164" s="161"/>
      <c r="E164" s="255"/>
      <c r="F164" s="396">
        <v>0</v>
      </c>
      <c r="G164" s="181"/>
      <c r="H164" s="186"/>
      <c r="I164" s="162"/>
      <c r="J164" s="163"/>
      <c r="K164" s="164"/>
      <c r="L164" s="164"/>
      <c r="M164" s="187"/>
      <c r="N164" s="458"/>
      <c r="O164" s="463"/>
      <c r="P164" s="190"/>
      <c r="Q164" s="165"/>
      <c r="R164" s="166"/>
      <c r="S164" s="191"/>
      <c r="T164" s="195"/>
      <c r="U164" s="167"/>
      <c r="V164" s="196"/>
      <c r="W164" s="199">
        <f t="shared" si="30"/>
        <v>0</v>
      </c>
      <c r="X164" s="344">
        <f>IF(G164&gt;0,HLOOKUP(C164,'Utility Allowances'!$O$33:$S$34,2),0)</f>
        <v>0</v>
      </c>
      <c r="Y164" s="345">
        <f t="shared" si="31"/>
        <v>0</v>
      </c>
      <c r="Z164" s="168">
        <f t="shared" si="32"/>
        <v>0</v>
      </c>
      <c r="AA164" s="346">
        <f t="shared" si="33"/>
        <v>0</v>
      </c>
      <c r="AB164" s="344">
        <f>IF(Y164&gt;0,VLOOKUP($Y164,'Reference Data 2'!$B$7:$C$71,2),0)</f>
        <v>0</v>
      </c>
      <c r="AC164" s="347">
        <f t="shared" si="34"/>
        <v>0</v>
      </c>
      <c r="AD164" s="348">
        <f t="shared" si="35"/>
        <v>0</v>
      </c>
      <c r="AE164" s="349">
        <f>IF(Y164&gt;0,VLOOKUP($Y164,'Reference Data 2'!$B$9:$D$71,3),0)</f>
        <v>0</v>
      </c>
      <c r="AF164" s="347">
        <f t="shared" si="36"/>
        <v>0</v>
      </c>
      <c r="AG164" s="346">
        <f t="shared" si="37"/>
        <v>0</v>
      </c>
      <c r="AH164" s="350">
        <f t="shared" si="38"/>
        <v>0</v>
      </c>
      <c r="AI164" s="351">
        <f t="shared" si="39"/>
        <v>0</v>
      </c>
      <c r="AJ164" s="352">
        <f t="shared" si="40"/>
        <v>0</v>
      </c>
      <c r="AK164" s="349">
        <f>IF(AA164&gt;0,VLOOKUP(C164,'Reference Data 1'!$N$13:$O$17,2),0)</f>
        <v>0</v>
      </c>
      <c r="AL164" s="346">
        <f t="shared" si="41"/>
        <v>0</v>
      </c>
      <c r="AM164" s="353">
        <f t="shared" si="42"/>
        <v>0</v>
      </c>
      <c r="AN164" s="354">
        <f t="shared" si="43"/>
        <v>0</v>
      </c>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row>
    <row r="165" spans="1:219" ht="13.9" customHeight="1">
      <c r="A165" s="392"/>
      <c r="B165" s="160"/>
      <c r="C165" s="161"/>
      <c r="D165" s="161"/>
      <c r="E165" s="255"/>
      <c r="F165" s="396">
        <v>0</v>
      </c>
      <c r="G165" s="181"/>
      <c r="H165" s="186"/>
      <c r="I165" s="162"/>
      <c r="J165" s="163"/>
      <c r="K165" s="164"/>
      <c r="L165" s="164"/>
      <c r="M165" s="187"/>
      <c r="N165" s="458"/>
      <c r="O165" s="463"/>
      <c r="P165" s="190"/>
      <c r="Q165" s="165"/>
      <c r="R165" s="166"/>
      <c r="S165" s="191"/>
      <c r="T165" s="195"/>
      <c r="U165" s="167"/>
      <c r="V165" s="196"/>
      <c r="W165" s="199">
        <f t="shared" si="30"/>
        <v>0</v>
      </c>
      <c r="X165" s="344">
        <f>IF(G165&gt;0,HLOOKUP(C165,'Utility Allowances'!$O$33:$S$34,2),0)</f>
        <v>0</v>
      </c>
      <c r="Y165" s="345">
        <f t="shared" si="31"/>
        <v>0</v>
      </c>
      <c r="Z165" s="168">
        <f t="shared" si="32"/>
        <v>0</v>
      </c>
      <c r="AA165" s="346">
        <f t="shared" si="33"/>
        <v>0</v>
      </c>
      <c r="AB165" s="344">
        <f>IF(Y165&gt;0,VLOOKUP($Y165,'Reference Data 2'!$B$7:$C$71,2),0)</f>
        <v>0</v>
      </c>
      <c r="AC165" s="347">
        <f t="shared" si="34"/>
        <v>0</v>
      </c>
      <c r="AD165" s="348">
        <f t="shared" si="35"/>
        <v>0</v>
      </c>
      <c r="AE165" s="349">
        <f>IF(Y165&gt;0,VLOOKUP($Y165,'Reference Data 2'!$B$9:$D$71,3),0)</f>
        <v>0</v>
      </c>
      <c r="AF165" s="347">
        <f t="shared" si="36"/>
        <v>0</v>
      </c>
      <c r="AG165" s="346">
        <f t="shared" si="37"/>
        <v>0</v>
      </c>
      <c r="AH165" s="350">
        <f t="shared" si="38"/>
        <v>0</v>
      </c>
      <c r="AI165" s="351">
        <f t="shared" si="39"/>
        <v>0</v>
      </c>
      <c r="AJ165" s="352">
        <f t="shared" si="40"/>
        <v>0</v>
      </c>
      <c r="AK165" s="349">
        <f>IF(AA165&gt;0,VLOOKUP(C165,'Reference Data 1'!$N$13:$O$17,2),0)</f>
        <v>0</v>
      </c>
      <c r="AL165" s="346">
        <f t="shared" si="41"/>
        <v>0</v>
      </c>
      <c r="AM165" s="353">
        <f t="shared" si="42"/>
        <v>0</v>
      </c>
      <c r="AN165" s="354">
        <f t="shared" si="43"/>
        <v>0</v>
      </c>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row>
    <row r="166" spans="1:219" ht="13.9" customHeight="1">
      <c r="A166" s="392"/>
      <c r="B166" s="160"/>
      <c r="C166" s="161"/>
      <c r="D166" s="161"/>
      <c r="E166" s="255"/>
      <c r="F166" s="396">
        <v>0</v>
      </c>
      <c r="G166" s="181"/>
      <c r="H166" s="186"/>
      <c r="I166" s="162"/>
      <c r="J166" s="163"/>
      <c r="K166" s="164"/>
      <c r="L166" s="164"/>
      <c r="M166" s="187"/>
      <c r="N166" s="458"/>
      <c r="O166" s="463"/>
      <c r="P166" s="190"/>
      <c r="Q166" s="165"/>
      <c r="R166" s="166"/>
      <c r="S166" s="191"/>
      <c r="T166" s="195"/>
      <c r="U166" s="167"/>
      <c r="V166" s="196"/>
      <c r="W166" s="199">
        <f t="shared" si="30"/>
        <v>0</v>
      </c>
      <c r="X166" s="344">
        <f>IF(G166&gt;0,HLOOKUP(C166,'Utility Allowances'!$O$33:$S$34,2),0)</f>
        <v>0</v>
      </c>
      <c r="Y166" s="345">
        <f t="shared" si="31"/>
        <v>0</v>
      </c>
      <c r="Z166" s="168">
        <f t="shared" si="32"/>
        <v>0</v>
      </c>
      <c r="AA166" s="346">
        <f t="shared" si="33"/>
        <v>0</v>
      </c>
      <c r="AB166" s="344">
        <f>IF(Y166&gt;0,VLOOKUP($Y166,'Reference Data 2'!$B$7:$C$71,2),0)</f>
        <v>0</v>
      </c>
      <c r="AC166" s="347">
        <f t="shared" si="34"/>
        <v>0</v>
      </c>
      <c r="AD166" s="348">
        <f t="shared" si="35"/>
        <v>0</v>
      </c>
      <c r="AE166" s="349">
        <f>IF(Y166&gt;0,VLOOKUP($Y166,'Reference Data 2'!$B$9:$D$71,3),0)</f>
        <v>0</v>
      </c>
      <c r="AF166" s="347">
        <f t="shared" si="36"/>
        <v>0</v>
      </c>
      <c r="AG166" s="346">
        <f t="shared" si="37"/>
        <v>0</v>
      </c>
      <c r="AH166" s="350">
        <f t="shared" si="38"/>
        <v>0</v>
      </c>
      <c r="AI166" s="351">
        <f t="shared" si="39"/>
        <v>0</v>
      </c>
      <c r="AJ166" s="352">
        <f t="shared" si="40"/>
        <v>0</v>
      </c>
      <c r="AK166" s="349">
        <f>IF(AA166&gt;0,VLOOKUP(C166,'Reference Data 1'!$N$13:$O$17,2),0)</f>
        <v>0</v>
      </c>
      <c r="AL166" s="346">
        <f t="shared" si="41"/>
        <v>0</v>
      </c>
      <c r="AM166" s="353">
        <f t="shared" si="42"/>
        <v>0</v>
      </c>
      <c r="AN166" s="354">
        <f t="shared" si="43"/>
        <v>0</v>
      </c>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row>
    <row r="167" spans="1:219" ht="13.9" customHeight="1">
      <c r="A167" s="392"/>
      <c r="B167" s="160"/>
      <c r="C167" s="161"/>
      <c r="D167" s="161"/>
      <c r="E167" s="255"/>
      <c r="F167" s="396">
        <v>0</v>
      </c>
      <c r="G167" s="181"/>
      <c r="H167" s="186"/>
      <c r="I167" s="162"/>
      <c r="J167" s="163"/>
      <c r="K167" s="164"/>
      <c r="L167" s="164"/>
      <c r="M167" s="187"/>
      <c r="N167" s="458"/>
      <c r="O167" s="463"/>
      <c r="P167" s="190"/>
      <c r="Q167" s="165"/>
      <c r="R167" s="166"/>
      <c r="S167" s="191"/>
      <c r="T167" s="195"/>
      <c r="U167" s="167"/>
      <c r="V167" s="196"/>
      <c r="W167" s="199">
        <f t="shared" si="30"/>
        <v>0</v>
      </c>
      <c r="X167" s="344">
        <f>IF(G167&gt;0,HLOOKUP(C167,'Utility Allowances'!$O$33:$S$34,2),0)</f>
        <v>0</v>
      </c>
      <c r="Y167" s="345">
        <f t="shared" si="31"/>
        <v>0</v>
      </c>
      <c r="Z167" s="168">
        <f t="shared" si="32"/>
        <v>0</v>
      </c>
      <c r="AA167" s="346">
        <f t="shared" si="33"/>
        <v>0</v>
      </c>
      <c r="AB167" s="344">
        <f>IF(Y167&gt;0,VLOOKUP($Y167,'Reference Data 2'!$B$7:$C$71,2),0)</f>
        <v>0</v>
      </c>
      <c r="AC167" s="347">
        <f t="shared" si="34"/>
        <v>0</v>
      </c>
      <c r="AD167" s="348">
        <f t="shared" si="35"/>
        <v>0</v>
      </c>
      <c r="AE167" s="349">
        <f>IF(Y167&gt;0,VLOOKUP($Y167,'Reference Data 2'!$B$9:$D$71,3),0)</f>
        <v>0</v>
      </c>
      <c r="AF167" s="347">
        <f t="shared" si="36"/>
        <v>0</v>
      </c>
      <c r="AG167" s="346">
        <f t="shared" si="37"/>
        <v>0</v>
      </c>
      <c r="AH167" s="350">
        <f t="shared" si="38"/>
        <v>0</v>
      </c>
      <c r="AI167" s="351">
        <f t="shared" si="39"/>
        <v>0</v>
      </c>
      <c r="AJ167" s="352">
        <f t="shared" si="40"/>
        <v>0</v>
      </c>
      <c r="AK167" s="349">
        <f>IF(AA167&gt;0,VLOOKUP(C167,'Reference Data 1'!$N$13:$O$17,2),0)</f>
        <v>0</v>
      </c>
      <c r="AL167" s="346">
        <f t="shared" si="41"/>
        <v>0</v>
      </c>
      <c r="AM167" s="353">
        <f t="shared" si="42"/>
        <v>0</v>
      </c>
      <c r="AN167" s="354">
        <f t="shared" si="43"/>
        <v>0</v>
      </c>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row>
    <row r="168" spans="1:219" ht="13.9" customHeight="1">
      <c r="A168" s="392"/>
      <c r="B168" s="160"/>
      <c r="C168" s="161"/>
      <c r="D168" s="161"/>
      <c r="E168" s="255"/>
      <c r="F168" s="396">
        <v>0</v>
      </c>
      <c r="G168" s="181"/>
      <c r="H168" s="186"/>
      <c r="I168" s="162"/>
      <c r="J168" s="163"/>
      <c r="K168" s="164"/>
      <c r="L168" s="164"/>
      <c r="M168" s="187"/>
      <c r="N168" s="458"/>
      <c r="O168" s="463"/>
      <c r="P168" s="190"/>
      <c r="Q168" s="165"/>
      <c r="R168" s="166"/>
      <c r="S168" s="191"/>
      <c r="T168" s="195"/>
      <c r="U168" s="167"/>
      <c r="V168" s="196"/>
      <c r="W168" s="199">
        <f t="shared" si="30"/>
        <v>0</v>
      </c>
      <c r="X168" s="344">
        <f>IF(G168&gt;0,HLOOKUP(C168,'Utility Allowances'!$O$33:$S$34,2),0)</f>
        <v>0</v>
      </c>
      <c r="Y168" s="345">
        <f t="shared" si="31"/>
        <v>0</v>
      </c>
      <c r="Z168" s="168">
        <f t="shared" si="32"/>
        <v>0</v>
      </c>
      <c r="AA168" s="346">
        <f t="shared" si="33"/>
        <v>0</v>
      </c>
      <c r="AB168" s="344">
        <f>IF(Y168&gt;0,VLOOKUP($Y168,'Reference Data 2'!$B$7:$C$71,2),0)</f>
        <v>0</v>
      </c>
      <c r="AC168" s="347">
        <f t="shared" si="34"/>
        <v>0</v>
      </c>
      <c r="AD168" s="348">
        <f t="shared" si="35"/>
        <v>0</v>
      </c>
      <c r="AE168" s="349">
        <f>IF(Y168&gt;0,VLOOKUP($Y168,'Reference Data 2'!$B$9:$D$71,3),0)</f>
        <v>0</v>
      </c>
      <c r="AF168" s="347">
        <f t="shared" si="36"/>
        <v>0</v>
      </c>
      <c r="AG168" s="346">
        <f t="shared" si="37"/>
        <v>0</v>
      </c>
      <c r="AH168" s="350">
        <f t="shared" si="38"/>
        <v>0</v>
      </c>
      <c r="AI168" s="351">
        <f t="shared" si="39"/>
        <v>0</v>
      </c>
      <c r="AJ168" s="352">
        <f t="shared" si="40"/>
        <v>0</v>
      </c>
      <c r="AK168" s="349">
        <f>IF(AA168&gt;0,VLOOKUP(C168,'Reference Data 1'!$N$13:$O$17,2),0)</f>
        <v>0</v>
      </c>
      <c r="AL168" s="346">
        <f t="shared" si="41"/>
        <v>0</v>
      </c>
      <c r="AM168" s="353">
        <f t="shared" si="42"/>
        <v>0</v>
      </c>
      <c r="AN168" s="354">
        <f t="shared" si="43"/>
        <v>0</v>
      </c>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row>
    <row r="169" spans="1:219" ht="13.9" customHeight="1">
      <c r="A169" s="392"/>
      <c r="B169" s="160"/>
      <c r="C169" s="161"/>
      <c r="D169" s="161"/>
      <c r="E169" s="255"/>
      <c r="F169" s="396">
        <v>0</v>
      </c>
      <c r="G169" s="181"/>
      <c r="H169" s="186"/>
      <c r="I169" s="162"/>
      <c r="J169" s="163"/>
      <c r="K169" s="164"/>
      <c r="L169" s="164"/>
      <c r="M169" s="187"/>
      <c r="N169" s="458"/>
      <c r="O169" s="463"/>
      <c r="P169" s="190"/>
      <c r="Q169" s="165"/>
      <c r="R169" s="166"/>
      <c r="S169" s="191"/>
      <c r="T169" s="195"/>
      <c r="U169" s="167"/>
      <c r="V169" s="196"/>
      <c r="W169" s="199">
        <f t="shared" si="30"/>
        <v>0</v>
      </c>
      <c r="X169" s="344">
        <f>IF(G169&gt;0,HLOOKUP(C169,'Utility Allowances'!$O$33:$S$34,2),0)</f>
        <v>0</v>
      </c>
      <c r="Y169" s="345">
        <f t="shared" si="31"/>
        <v>0</v>
      </c>
      <c r="Z169" s="168">
        <f t="shared" si="32"/>
        <v>0</v>
      </c>
      <c r="AA169" s="346">
        <f t="shared" si="33"/>
        <v>0</v>
      </c>
      <c r="AB169" s="344">
        <f>IF(Y169&gt;0,VLOOKUP($Y169,'Reference Data 2'!$B$7:$C$71,2),0)</f>
        <v>0</v>
      </c>
      <c r="AC169" s="347">
        <f t="shared" si="34"/>
        <v>0</v>
      </c>
      <c r="AD169" s="348">
        <f t="shared" si="35"/>
        <v>0</v>
      </c>
      <c r="AE169" s="349">
        <f>IF(Y169&gt;0,VLOOKUP($Y169,'Reference Data 2'!$B$9:$D$71,3),0)</f>
        <v>0</v>
      </c>
      <c r="AF169" s="347">
        <f t="shared" si="36"/>
        <v>0</v>
      </c>
      <c r="AG169" s="346">
        <f t="shared" si="37"/>
        <v>0</v>
      </c>
      <c r="AH169" s="350">
        <f t="shared" si="38"/>
        <v>0</v>
      </c>
      <c r="AI169" s="351">
        <f t="shared" si="39"/>
        <v>0</v>
      </c>
      <c r="AJ169" s="352">
        <f t="shared" si="40"/>
        <v>0</v>
      </c>
      <c r="AK169" s="349">
        <f>IF(AA169&gt;0,VLOOKUP(C169,'Reference Data 1'!$N$13:$O$17,2),0)</f>
        <v>0</v>
      </c>
      <c r="AL169" s="346">
        <f t="shared" si="41"/>
        <v>0</v>
      </c>
      <c r="AM169" s="353">
        <f t="shared" si="42"/>
        <v>0</v>
      </c>
      <c r="AN169" s="354">
        <f t="shared" si="43"/>
        <v>0</v>
      </c>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row>
    <row r="170" spans="1:219" ht="13.9" customHeight="1">
      <c r="A170" s="392"/>
      <c r="B170" s="160"/>
      <c r="C170" s="161"/>
      <c r="D170" s="161"/>
      <c r="E170" s="255"/>
      <c r="F170" s="396">
        <v>0</v>
      </c>
      <c r="G170" s="181"/>
      <c r="H170" s="186"/>
      <c r="I170" s="162"/>
      <c r="J170" s="163"/>
      <c r="K170" s="164"/>
      <c r="L170" s="164"/>
      <c r="M170" s="187"/>
      <c r="N170" s="458"/>
      <c r="O170" s="463"/>
      <c r="P170" s="190"/>
      <c r="Q170" s="165"/>
      <c r="R170" s="166"/>
      <c r="S170" s="191"/>
      <c r="T170" s="195"/>
      <c r="U170" s="167"/>
      <c r="V170" s="196"/>
      <c r="W170" s="199">
        <f t="shared" si="30"/>
        <v>0</v>
      </c>
      <c r="X170" s="344">
        <f>IF(G170&gt;0,HLOOKUP(C170,'Utility Allowances'!$O$33:$S$34,2),0)</f>
        <v>0</v>
      </c>
      <c r="Y170" s="345">
        <f t="shared" si="31"/>
        <v>0</v>
      </c>
      <c r="Z170" s="168">
        <f t="shared" si="32"/>
        <v>0</v>
      </c>
      <c r="AA170" s="346">
        <f t="shared" si="33"/>
        <v>0</v>
      </c>
      <c r="AB170" s="344">
        <f>IF(Y170&gt;0,VLOOKUP($Y170,'Reference Data 2'!$B$7:$C$71,2),0)</f>
        <v>0</v>
      </c>
      <c r="AC170" s="347">
        <f t="shared" si="34"/>
        <v>0</v>
      </c>
      <c r="AD170" s="348">
        <f t="shared" si="35"/>
        <v>0</v>
      </c>
      <c r="AE170" s="349">
        <f>IF(Y170&gt;0,VLOOKUP($Y170,'Reference Data 2'!$B$9:$D$71,3),0)</f>
        <v>0</v>
      </c>
      <c r="AF170" s="347">
        <f t="shared" si="36"/>
        <v>0</v>
      </c>
      <c r="AG170" s="346">
        <f t="shared" si="37"/>
        <v>0</v>
      </c>
      <c r="AH170" s="350">
        <f t="shared" si="38"/>
        <v>0</v>
      </c>
      <c r="AI170" s="351">
        <f t="shared" si="39"/>
        <v>0</v>
      </c>
      <c r="AJ170" s="352">
        <f t="shared" si="40"/>
        <v>0</v>
      </c>
      <c r="AK170" s="349">
        <f>IF(AA170&gt;0,VLOOKUP(C170,'Reference Data 1'!$N$13:$O$17,2),0)</f>
        <v>0</v>
      </c>
      <c r="AL170" s="346">
        <f t="shared" si="41"/>
        <v>0</v>
      </c>
      <c r="AM170" s="353">
        <f t="shared" si="42"/>
        <v>0</v>
      </c>
      <c r="AN170" s="354">
        <f t="shared" si="43"/>
        <v>0</v>
      </c>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row>
    <row r="171" spans="1:219" ht="13.9" customHeight="1">
      <c r="A171" s="392"/>
      <c r="B171" s="160"/>
      <c r="C171" s="161"/>
      <c r="D171" s="161"/>
      <c r="E171" s="255"/>
      <c r="F171" s="396">
        <v>0</v>
      </c>
      <c r="G171" s="181"/>
      <c r="H171" s="186"/>
      <c r="I171" s="162"/>
      <c r="J171" s="163"/>
      <c r="K171" s="164"/>
      <c r="L171" s="164"/>
      <c r="M171" s="187"/>
      <c r="N171" s="458"/>
      <c r="O171" s="463"/>
      <c r="P171" s="190"/>
      <c r="Q171" s="165"/>
      <c r="R171" s="166"/>
      <c r="S171" s="191"/>
      <c r="T171" s="195"/>
      <c r="U171" s="167"/>
      <c r="V171" s="196"/>
      <c r="W171" s="199">
        <f t="shared" si="30"/>
        <v>0</v>
      </c>
      <c r="X171" s="344">
        <f>IF(G171&gt;0,HLOOKUP(C171,'Utility Allowances'!$O$33:$S$34,2),0)</f>
        <v>0</v>
      </c>
      <c r="Y171" s="345">
        <f t="shared" si="31"/>
        <v>0</v>
      </c>
      <c r="Z171" s="168">
        <f t="shared" si="32"/>
        <v>0</v>
      </c>
      <c r="AA171" s="346">
        <f t="shared" si="33"/>
        <v>0</v>
      </c>
      <c r="AB171" s="344">
        <f>IF(Y171&gt;0,VLOOKUP($Y171,'Reference Data 2'!$B$7:$C$71,2),0)</f>
        <v>0</v>
      </c>
      <c r="AC171" s="347">
        <f t="shared" si="34"/>
        <v>0</v>
      </c>
      <c r="AD171" s="348">
        <f t="shared" si="35"/>
        <v>0</v>
      </c>
      <c r="AE171" s="349">
        <f>IF(Y171&gt;0,VLOOKUP($Y171,'Reference Data 2'!$B$9:$D$71,3),0)</f>
        <v>0</v>
      </c>
      <c r="AF171" s="347">
        <f t="shared" si="36"/>
        <v>0</v>
      </c>
      <c r="AG171" s="346">
        <f t="shared" si="37"/>
        <v>0</v>
      </c>
      <c r="AH171" s="350">
        <f t="shared" si="38"/>
        <v>0</v>
      </c>
      <c r="AI171" s="351">
        <f t="shared" si="39"/>
        <v>0</v>
      </c>
      <c r="AJ171" s="352">
        <f t="shared" si="40"/>
        <v>0</v>
      </c>
      <c r="AK171" s="349">
        <f>IF(AA171&gt;0,VLOOKUP(C171,'Reference Data 1'!$N$13:$O$17,2),0)</f>
        <v>0</v>
      </c>
      <c r="AL171" s="346">
        <f t="shared" si="41"/>
        <v>0</v>
      </c>
      <c r="AM171" s="353">
        <f t="shared" si="42"/>
        <v>0</v>
      </c>
      <c r="AN171" s="354">
        <f t="shared" si="43"/>
        <v>0</v>
      </c>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row>
    <row r="172" spans="1:219" ht="13.9" customHeight="1">
      <c r="A172" s="392"/>
      <c r="B172" s="160"/>
      <c r="C172" s="161"/>
      <c r="D172" s="161"/>
      <c r="E172" s="255"/>
      <c r="F172" s="396">
        <v>0</v>
      </c>
      <c r="G172" s="181"/>
      <c r="H172" s="186"/>
      <c r="I172" s="162"/>
      <c r="J172" s="163"/>
      <c r="K172" s="164"/>
      <c r="L172" s="164"/>
      <c r="M172" s="187"/>
      <c r="N172" s="458"/>
      <c r="O172" s="463"/>
      <c r="P172" s="190"/>
      <c r="Q172" s="165"/>
      <c r="R172" s="166"/>
      <c r="S172" s="191"/>
      <c r="T172" s="195"/>
      <c r="U172" s="167"/>
      <c r="V172" s="196"/>
      <c r="W172" s="199">
        <f t="shared" si="30"/>
        <v>0</v>
      </c>
      <c r="X172" s="344">
        <f>IF(G172&gt;0,HLOOKUP(C172,'Utility Allowances'!$O$33:$S$34,2),0)</f>
        <v>0</v>
      </c>
      <c r="Y172" s="345">
        <f t="shared" si="31"/>
        <v>0</v>
      </c>
      <c r="Z172" s="168">
        <f t="shared" si="32"/>
        <v>0</v>
      </c>
      <c r="AA172" s="346">
        <f t="shared" si="33"/>
        <v>0</v>
      </c>
      <c r="AB172" s="344">
        <f>IF(Y172&gt;0,VLOOKUP($Y172,'Reference Data 2'!$B$7:$C$71,2),0)</f>
        <v>0</v>
      </c>
      <c r="AC172" s="347">
        <f t="shared" si="34"/>
        <v>0</v>
      </c>
      <c r="AD172" s="348">
        <f t="shared" si="35"/>
        <v>0</v>
      </c>
      <c r="AE172" s="349">
        <f>IF(Y172&gt;0,VLOOKUP($Y172,'Reference Data 2'!$B$9:$D$71,3),0)</f>
        <v>0</v>
      </c>
      <c r="AF172" s="347">
        <f t="shared" si="36"/>
        <v>0</v>
      </c>
      <c r="AG172" s="346">
        <f t="shared" si="37"/>
        <v>0</v>
      </c>
      <c r="AH172" s="350">
        <f t="shared" si="38"/>
        <v>0</v>
      </c>
      <c r="AI172" s="351">
        <f t="shared" si="39"/>
        <v>0</v>
      </c>
      <c r="AJ172" s="352">
        <f t="shared" si="40"/>
        <v>0</v>
      </c>
      <c r="AK172" s="349">
        <f>IF(AA172&gt;0,VLOOKUP(C172,'Reference Data 1'!$N$13:$O$17,2),0)</f>
        <v>0</v>
      </c>
      <c r="AL172" s="346">
        <f t="shared" si="41"/>
        <v>0</v>
      </c>
      <c r="AM172" s="353">
        <f t="shared" si="42"/>
        <v>0</v>
      </c>
      <c r="AN172" s="354">
        <f t="shared" si="43"/>
        <v>0</v>
      </c>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row>
    <row r="173" spans="1:219" ht="13.9" customHeight="1">
      <c r="A173" s="392"/>
      <c r="B173" s="160"/>
      <c r="C173" s="161"/>
      <c r="D173" s="161"/>
      <c r="E173" s="255"/>
      <c r="F173" s="396">
        <v>0</v>
      </c>
      <c r="G173" s="181"/>
      <c r="H173" s="186"/>
      <c r="I173" s="162"/>
      <c r="J173" s="163"/>
      <c r="K173" s="164"/>
      <c r="L173" s="164"/>
      <c r="M173" s="187"/>
      <c r="N173" s="458"/>
      <c r="O173" s="463"/>
      <c r="P173" s="190"/>
      <c r="Q173" s="165"/>
      <c r="R173" s="166"/>
      <c r="S173" s="191"/>
      <c r="T173" s="195"/>
      <c r="U173" s="167"/>
      <c r="V173" s="196"/>
      <c r="W173" s="199">
        <f t="shared" si="30"/>
        <v>0</v>
      </c>
      <c r="X173" s="344">
        <f>IF(G173&gt;0,HLOOKUP(C173,'Utility Allowances'!$O$33:$S$34,2),0)</f>
        <v>0</v>
      </c>
      <c r="Y173" s="345">
        <f t="shared" si="31"/>
        <v>0</v>
      </c>
      <c r="Z173" s="168">
        <f t="shared" si="32"/>
        <v>0</v>
      </c>
      <c r="AA173" s="346">
        <f t="shared" si="33"/>
        <v>0</v>
      </c>
      <c r="AB173" s="344">
        <f>IF(Y173&gt;0,VLOOKUP($Y173,'Reference Data 2'!$B$7:$C$71,2),0)</f>
        <v>0</v>
      </c>
      <c r="AC173" s="347">
        <f t="shared" si="34"/>
        <v>0</v>
      </c>
      <c r="AD173" s="348">
        <f t="shared" si="35"/>
        <v>0</v>
      </c>
      <c r="AE173" s="349">
        <f>IF(Y173&gt;0,VLOOKUP($Y173,'Reference Data 2'!$B$9:$D$71,3),0)</f>
        <v>0</v>
      </c>
      <c r="AF173" s="347">
        <f t="shared" si="36"/>
        <v>0</v>
      </c>
      <c r="AG173" s="346">
        <f t="shared" si="37"/>
        <v>0</v>
      </c>
      <c r="AH173" s="350">
        <f t="shared" si="38"/>
        <v>0</v>
      </c>
      <c r="AI173" s="351">
        <f t="shared" si="39"/>
        <v>0</v>
      </c>
      <c r="AJ173" s="352">
        <f t="shared" si="40"/>
        <v>0</v>
      </c>
      <c r="AK173" s="349">
        <f>IF(AA173&gt;0,VLOOKUP(C173,'Reference Data 1'!$N$13:$O$17,2),0)</f>
        <v>0</v>
      </c>
      <c r="AL173" s="346">
        <f t="shared" si="41"/>
        <v>0</v>
      </c>
      <c r="AM173" s="353">
        <f t="shared" si="42"/>
        <v>0</v>
      </c>
      <c r="AN173" s="354">
        <f t="shared" si="43"/>
        <v>0</v>
      </c>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row>
    <row r="174" spans="1:219" ht="13.9" customHeight="1">
      <c r="A174" s="392"/>
      <c r="B174" s="160"/>
      <c r="C174" s="161"/>
      <c r="D174" s="161"/>
      <c r="E174" s="255"/>
      <c r="F174" s="396">
        <v>0</v>
      </c>
      <c r="G174" s="181"/>
      <c r="H174" s="186"/>
      <c r="I174" s="162"/>
      <c r="J174" s="163"/>
      <c r="K174" s="164"/>
      <c r="L174" s="164"/>
      <c r="M174" s="187"/>
      <c r="N174" s="458"/>
      <c r="O174" s="463"/>
      <c r="P174" s="190"/>
      <c r="Q174" s="165"/>
      <c r="R174" s="166"/>
      <c r="S174" s="191"/>
      <c r="T174" s="195"/>
      <c r="U174" s="167"/>
      <c r="V174" s="196"/>
      <c r="W174" s="199">
        <f t="shared" si="30"/>
        <v>0</v>
      </c>
      <c r="X174" s="344">
        <f>IF(G174&gt;0,HLOOKUP(C174,'Utility Allowances'!$O$33:$S$34,2),0)</f>
        <v>0</v>
      </c>
      <c r="Y174" s="345">
        <f t="shared" si="31"/>
        <v>0</v>
      </c>
      <c r="Z174" s="168">
        <f t="shared" si="32"/>
        <v>0</v>
      </c>
      <c r="AA174" s="346">
        <f t="shared" si="33"/>
        <v>0</v>
      </c>
      <c r="AB174" s="344">
        <f>IF(Y174&gt;0,VLOOKUP($Y174,'Reference Data 2'!$B$7:$C$71,2),0)</f>
        <v>0</v>
      </c>
      <c r="AC174" s="347">
        <f t="shared" si="34"/>
        <v>0</v>
      </c>
      <c r="AD174" s="348">
        <f t="shared" si="35"/>
        <v>0</v>
      </c>
      <c r="AE174" s="349">
        <f>IF(Y174&gt;0,VLOOKUP($Y174,'Reference Data 2'!$B$9:$D$71,3),0)</f>
        <v>0</v>
      </c>
      <c r="AF174" s="347">
        <f t="shared" si="36"/>
        <v>0</v>
      </c>
      <c r="AG174" s="346">
        <f t="shared" si="37"/>
        <v>0</v>
      </c>
      <c r="AH174" s="350">
        <f t="shared" si="38"/>
        <v>0</v>
      </c>
      <c r="AI174" s="351">
        <f t="shared" si="39"/>
        <v>0</v>
      </c>
      <c r="AJ174" s="352">
        <f t="shared" si="40"/>
        <v>0</v>
      </c>
      <c r="AK174" s="349">
        <f>IF(AA174&gt;0,VLOOKUP(C174,'Reference Data 1'!$N$13:$O$17,2),0)</f>
        <v>0</v>
      </c>
      <c r="AL174" s="346">
        <f t="shared" si="41"/>
        <v>0</v>
      </c>
      <c r="AM174" s="353">
        <f t="shared" si="42"/>
        <v>0</v>
      </c>
      <c r="AN174" s="354">
        <f t="shared" si="43"/>
        <v>0</v>
      </c>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row>
    <row r="175" spans="1:219" ht="13.9" customHeight="1">
      <c r="A175" s="392"/>
      <c r="B175" s="160"/>
      <c r="C175" s="161"/>
      <c r="D175" s="161"/>
      <c r="E175" s="255"/>
      <c r="F175" s="396">
        <v>0</v>
      </c>
      <c r="G175" s="181"/>
      <c r="H175" s="186"/>
      <c r="I175" s="162"/>
      <c r="J175" s="163"/>
      <c r="K175" s="164"/>
      <c r="L175" s="164"/>
      <c r="M175" s="187"/>
      <c r="N175" s="458"/>
      <c r="O175" s="463"/>
      <c r="P175" s="190"/>
      <c r="Q175" s="165"/>
      <c r="R175" s="166"/>
      <c r="S175" s="191"/>
      <c r="T175" s="195"/>
      <c r="U175" s="167"/>
      <c r="V175" s="196"/>
      <c r="W175" s="199">
        <f t="shared" si="30"/>
        <v>0</v>
      </c>
      <c r="X175" s="344">
        <f>IF(G175&gt;0,HLOOKUP(C175,'Utility Allowances'!$O$33:$S$34,2),0)</f>
        <v>0</v>
      </c>
      <c r="Y175" s="345">
        <f t="shared" si="31"/>
        <v>0</v>
      </c>
      <c r="Z175" s="168">
        <f t="shared" si="32"/>
        <v>0</v>
      </c>
      <c r="AA175" s="346">
        <f t="shared" si="33"/>
        <v>0</v>
      </c>
      <c r="AB175" s="344">
        <f>IF(Y175&gt;0,VLOOKUP($Y175,'Reference Data 2'!$B$7:$C$71,2),0)</f>
        <v>0</v>
      </c>
      <c r="AC175" s="347">
        <f t="shared" si="34"/>
        <v>0</v>
      </c>
      <c r="AD175" s="348">
        <f t="shared" si="35"/>
        <v>0</v>
      </c>
      <c r="AE175" s="349">
        <f>IF(Y175&gt;0,VLOOKUP($Y175,'Reference Data 2'!$B$9:$D$71,3),0)</f>
        <v>0</v>
      </c>
      <c r="AF175" s="347">
        <f t="shared" si="36"/>
        <v>0</v>
      </c>
      <c r="AG175" s="346">
        <f t="shared" si="37"/>
        <v>0</v>
      </c>
      <c r="AH175" s="350">
        <f t="shared" si="38"/>
        <v>0</v>
      </c>
      <c r="AI175" s="351">
        <f t="shared" si="39"/>
        <v>0</v>
      </c>
      <c r="AJ175" s="352">
        <f t="shared" si="40"/>
        <v>0</v>
      </c>
      <c r="AK175" s="349">
        <f>IF(AA175&gt;0,VLOOKUP(C175,'Reference Data 1'!$N$13:$O$17,2),0)</f>
        <v>0</v>
      </c>
      <c r="AL175" s="346">
        <f t="shared" si="41"/>
        <v>0</v>
      </c>
      <c r="AM175" s="353">
        <f t="shared" si="42"/>
        <v>0</v>
      </c>
      <c r="AN175" s="354">
        <f t="shared" si="43"/>
        <v>0</v>
      </c>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row>
    <row r="176" spans="1:219" ht="13.9" customHeight="1">
      <c r="A176" s="392"/>
      <c r="B176" s="160"/>
      <c r="C176" s="161"/>
      <c r="D176" s="161"/>
      <c r="E176" s="255"/>
      <c r="F176" s="396">
        <v>0</v>
      </c>
      <c r="G176" s="181"/>
      <c r="H176" s="186"/>
      <c r="I176" s="162"/>
      <c r="J176" s="163"/>
      <c r="K176" s="164"/>
      <c r="L176" s="164"/>
      <c r="M176" s="187"/>
      <c r="N176" s="458"/>
      <c r="O176" s="463"/>
      <c r="P176" s="190"/>
      <c r="Q176" s="165"/>
      <c r="R176" s="166"/>
      <c r="S176" s="191"/>
      <c r="T176" s="195"/>
      <c r="U176" s="167"/>
      <c r="V176" s="196"/>
      <c r="W176" s="199">
        <f t="shared" si="30"/>
        <v>0</v>
      </c>
      <c r="X176" s="344">
        <f>IF(G176&gt;0,HLOOKUP(C176,'Utility Allowances'!$O$33:$S$34,2),0)</f>
        <v>0</v>
      </c>
      <c r="Y176" s="345">
        <f t="shared" si="31"/>
        <v>0</v>
      </c>
      <c r="Z176" s="168">
        <f t="shared" si="32"/>
        <v>0</v>
      </c>
      <c r="AA176" s="346">
        <f t="shared" si="33"/>
        <v>0</v>
      </c>
      <c r="AB176" s="344">
        <f>IF(Y176&gt;0,VLOOKUP($Y176,'Reference Data 2'!$B$7:$C$71,2),0)</f>
        <v>0</v>
      </c>
      <c r="AC176" s="347">
        <f t="shared" si="34"/>
        <v>0</v>
      </c>
      <c r="AD176" s="348">
        <f t="shared" si="35"/>
        <v>0</v>
      </c>
      <c r="AE176" s="349">
        <f>IF(Y176&gt;0,VLOOKUP($Y176,'Reference Data 2'!$B$9:$D$71,3),0)</f>
        <v>0</v>
      </c>
      <c r="AF176" s="347">
        <f t="shared" si="36"/>
        <v>0</v>
      </c>
      <c r="AG176" s="346">
        <f t="shared" si="37"/>
        <v>0</v>
      </c>
      <c r="AH176" s="350">
        <f t="shared" si="38"/>
        <v>0</v>
      </c>
      <c r="AI176" s="351">
        <f t="shared" si="39"/>
        <v>0</v>
      </c>
      <c r="AJ176" s="352">
        <f t="shared" si="40"/>
        <v>0</v>
      </c>
      <c r="AK176" s="349">
        <f>IF(AA176&gt;0,VLOOKUP(C176,'Reference Data 1'!$N$13:$O$17,2),0)</f>
        <v>0</v>
      </c>
      <c r="AL176" s="346">
        <f t="shared" si="41"/>
        <v>0</v>
      </c>
      <c r="AM176" s="353">
        <f t="shared" si="42"/>
        <v>0</v>
      </c>
      <c r="AN176" s="354">
        <f t="shared" si="43"/>
        <v>0</v>
      </c>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row>
    <row r="177" spans="1:219" ht="13.9" customHeight="1">
      <c r="A177" s="392"/>
      <c r="B177" s="160"/>
      <c r="C177" s="161"/>
      <c r="D177" s="161"/>
      <c r="E177" s="255"/>
      <c r="F177" s="396">
        <v>0</v>
      </c>
      <c r="G177" s="181"/>
      <c r="H177" s="186"/>
      <c r="I177" s="162"/>
      <c r="J177" s="163"/>
      <c r="K177" s="164"/>
      <c r="L177" s="164"/>
      <c r="M177" s="187"/>
      <c r="N177" s="458"/>
      <c r="O177" s="463"/>
      <c r="P177" s="190"/>
      <c r="Q177" s="165"/>
      <c r="R177" s="166"/>
      <c r="S177" s="191"/>
      <c r="T177" s="195"/>
      <c r="U177" s="167"/>
      <c r="V177" s="196"/>
      <c r="W177" s="199">
        <f t="shared" si="30"/>
        <v>0</v>
      </c>
      <c r="X177" s="344">
        <f>IF(G177&gt;0,HLOOKUP(C177,'Utility Allowances'!$O$33:$S$34,2),0)</f>
        <v>0</v>
      </c>
      <c r="Y177" s="345">
        <f t="shared" si="31"/>
        <v>0</v>
      </c>
      <c r="Z177" s="168">
        <f t="shared" si="32"/>
        <v>0</v>
      </c>
      <c r="AA177" s="346">
        <f t="shared" si="33"/>
        <v>0</v>
      </c>
      <c r="AB177" s="344">
        <f>IF(Y177&gt;0,VLOOKUP($Y177,'Reference Data 2'!$B$7:$C$71,2),0)</f>
        <v>0</v>
      </c>
      <c r="AC177" s="347">
        <f t="shared" si="34"/>
        <v>0</v>
      </c>
      <c r="AD177" s="348">
        <f t="shared" si="35"/>
        <v>0</v>
      </c>
      <c r="AE177" s="349">
        <f>IF(Y177&gt;0,VLOOKUP($Y177,'Reference Data 2'!$B$9:$D$71,3),0)</f>
        <v>0</v>
      </c>
      <c r="AF177" s="347">
        <f t="shared" si="36"/>
        <v>0</v>
      </c>
      <c r="AG177" s="346">
        <f t="shared" si="37"/>
        <v>0</v>
      </c>
      <c r="AH177" s="350">
        <f t="shared" si="38"/>
        <v>0</v>
      </c>
      <c r="AI177" s="351">
        <f t="shared" si="39"/>
        <v>0</v>
      </c>
      <c r="AJ177" s="352">
        <f t="shared" si="40"/>
        <v>0</v>
      </c>
      <c r="AK177" s="349">
        <f>IF(AA177&gt;0,VLOOKUP(C177,'Reference Data 1'!$N$13:$O$17,2),0)</f>
        <v>0</v>
      </c>
      <c r="AL177" s="346">
        <f t="shared" si="41"/>
        <v>0</v>
      </c>
      <c r="AM177" s="353">
        <f t="shared" si="42"/>
        <v>0</v>
      </c>
      <c r="AN177" s="354">
        <f t="shared" si="43"/>
        <v>0</v>
      </c>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row>
    <row r="178" spans="1:219" ht="13.9" customHeight="1">
      <c r="A178" s="392"/>
      <c r="B178" s="160"/>
      <c r="C178" s="161"/>
      <c r="D178" s="161"/>
      <c r="E178" s="255"/>
      <c r="F178" s="396">
        <v>0</v>
      </c>
      <c r="G178" s="181"/>
      <c r="H178" s="186"/>
      <c r="I178" s="162"/>
      <c r="J178" s="163"/>
      <c r="K178" s="164"/>
      <c r="L178" s="164"/>
      <c r="M178" s="187"/>
      <c r="N178" s="458"/>
      <c r="O178" s="463"/>
      <c r="P178" s="190"/>
      <c r="Q178" s="165"/>
      <c r="R178" s="166"/>
      <c r="S178" s="191"/>
      <c r="T178" s="195"/>
      <c r="U178" s="167"/>
      <c r="V178" s="196"/>
      <c r="W178" s="199">
        <f t="shared" si="30"/>
        <v>0</v>
      </c>
      <c r="X178" s="344">
        <f>IF(G178&gt;0,HLOOKUP(C178,'Utility Allowances'!$O$33:$S$34,2),0)</f>
        <v>0</v>
      </c>
      <c r="Y178" s="345">
        <f t="shared" si="31"/>
        <v>0</v>
      </c>
      <c r="Z178" s="168">
        <f t="shared" si="32"/>
        <v>0</v>
      </c>
      <c r="AA178" s="346">
        <f t="shared" si="33"/>
        <v>0</v>
      </c>
      <c r="AB178" s="344">
        <f>IF(Y178&gt;0,VLOOKUP($Y178,'Reference Data 2'!$B$7:$C$71,2),0)</f>
        <v>0</v>
      </c>
      <c r="AC178" s="347">
        <f t="shared" si="34"/>
        <v>0</v>
      </c>
      <c r="AD178" s="348">
        <f t="shared" si="35"/>
        <v>0</v>
      </c>
      <c r="AE178" s="349">
        <f>IF(Y178&gt;0,VLOOKUP($Y178,'Reference Data 2'!$B$9:$D$71,3),0)</f>
        <v>0</v>
      </c>
      <c r="AF178" s="347">
        <f t="shared" si="36"/>
        <v>0</v>
      </c>
      <c r="AG178" s="346">
        <f t="shared" si="37"/>
        <v>0</v>
      </c>
      <c r="AH178" s="350">
        <f t="shared" si="38"/>
        <v>0</v>
      </c>
      <c r="AI178" s="351">
        <f t="shared" si="39"/>
        <v>0</v>
      </c>
      <c r="AJ178" s="352">
        <f t="shared" si="40"/>
        <v>0</v>
      </c>
      <c r="AK178" s="349">
        <f>IF(AA178&gt;0,VLOOKUP(C178,'Reference Data 1'!$N$13:$O$17,2),0)</f>
        <v>0</v>
      </c>
      <c r="AL178" s="346">
        <f t="shared" si="41"/>
        <v>0</v>
      </c>
      <c r="AM178" s="353">
        <f t="shared" si="42"/>
        <v>0</v>
      </c>
      <c r="AN178" s="354">
        <f t="shared" si="43"/>
        <v>0</v>
      </c>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row>
    <row r="179" spans="1:219" ht="13.9" customHeight="1">
      <c r="A179" s="392"/>
      <c r="B179" s="160"/>
      <c r="C179" s="161"/>
      <c r="D179" s="161"/>
      <c r="E179" s="255"/>
      <c r="F179" s="396">
        <v>0</v>
      </c>
      <c r="G179" s="181"/>
      <c r="H179" s="186"/>
      <c r="I179" s="162"/>
      <c r="J179" s="163"/>
      <c r="K179" s="164"/>
      <c r="L179" s="164"/>
      <c r="M179" s="187"/>
      <c r="N179" s="458"/>
      <c r="O179" s="463"/>
      <c r="P179" s="190"/>
      <c r="Q179" s="165"/>
      <c r="R179" s="166"/>
      <c r="S179" s="191"/>
      <c r="T179" s="195"/>
      <c r="U179" s="167"/>
      <c r="V179" s="196"/>
      <c r="W179" s="199">
        <f t="shared" si="30"/>
        <v>0</v>
      </c>
      <c r="X179" s="344">
        <f>IF(G179&gt;0,HLOOKUP(C179,'Utility Allowances'!$O$33:$S$34,2),0)</f>
        <v>0</v>
      </c>
      <c r="Y179" s="345">
        <f t="shared" si="31"/>
        <v>0</v>
      </c>
      <c r="Z179" s="168">
        <f t="shared" si="32"/>
        <v>0</v>
      </c>
      <c r="AA179" s="346">
        <f t="shared" si="33"/>
        <v>0</v>
      </c>
      <c r="AB179" s="344">
        <f>IF(Y179&gt;0,VLOOKUP($Y179,'Reference Data 2'!$B$7:$C$71,2),0)</f>
        <v>0</v>
      </c>
      <c r="AC179" s="347">
        <f t="shared" si="34"/>
        <v>0</v>
      </c>
      <c r="AD179" s="348">
        <f t="shared" si="35"/>
        <v>0</v>
      </c>
      <c r="AE179" s="349">
        <f>IF(Y179&gt;0,VLOOKUP($Y179,'Reference Data 2'!$B$9:$D$71,3),0)</f>
        <v>0</v>
      </c>
      <c r="AF179" s="347">
        <f t="shared" si="36"/>
        <v>0</v>
      </c>
      <c r="AG179" s="346">
        <f t="shared" si="37"/>
        <v>0</v>
      </c>
      <c r="AH179" s="350">
        <f t="shared" si="38"/>
        <v>0</v>
      </c>
      <c r="AI179" s="351">
        <f t="shared" si="39"/>
        <v>0</v>
      </c>
      <c r="AJ179" s="352">
        <f t="shared" si="40"/>
        <v>0</v>
      </c>
      <c r="AK179" s="349">
        <f>IF(AA179&gt;0,VLOOKUP(C179,'Reference Data 1'!$N$13:$O$17,2),0)</f>
        <v>0</v>
      </c>
      <c r="AL179" s="346">
        <f t="shared" si="41"/>
        <v>0</v>
      </c>
      <c r="AM179" s="353">
        <f t="shared" si="42"/>
        <v>0</v>
      </c>
      <c r="AN179" s="354">
        <f t="shared" si="43"/>
        <v>0</v>
      </c>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row>
    <row r="180" spans="1:219" ht="13.9" customHeight="1">
      <c r="A180" s="392"/>
      <c r="B180" s="160"/>
      <c r="C180" s="161"/>
      <c r="D180" s="161"/>
      <c r="E180" s="255"/>
      <c r="F180" s="396">
        <v>0</v>
      </c>
      <c r="G180" s="181"/>
      <c r="H180" s="186"/>
      <c r="I180" s="162"/>
      <c r="J180" s="163"/>
      <c r="K180" s="164"/>
      <c r="L180" s="164"/>
      <c r="M180" s="187"/>
      <c r="N180" s="458"/>
      <c r="O180" s="463"/>
      <c r="P180" s="190"/>
      <c r="Q180" s="165"/>
      <c r="R180" s="166"/>
      <c r="S180" s="191"/>
      <c r="T180" s="195"/>
      <c r="U180" s="167"/>
      <c r="V180" s="196"/>
      <c r="W180" s="199">
        <f t="shared" si="30"/>
        <v>0</v>
      </c>
      <c r="X180" s="344">
        <f>IF(G180&gt;0,HLOOKUP(C180,'Utility Allowances'!$O$33:$S$34,2),0)</f>
        <v>0</v>
      </c>
      <c r="Y180" s="345">
        <f t="shared" si="31"/>
        <v>0</v>
      </c>
      <c r="Z180" s="168">
        <f t="shared" si="32"/>
        <v>0</v>
      </c>
      <c r="AA180" s="346">
        <f t="shared" si="33"/>
        <v>0</v>
      </c>
      <c r="AB180" s="344">
        <f>IF(Y180&gt;0,VLOOKUP($Y180,'Reference Data 2'!$B$7:$C$71,2),0)</f>
        <v>0</v>
      </c>
      <c r="AC180" s="347">
        <f t="shared" si="34"/>
        <v>0</v>
      </c>
      <c r="AD180" s="348">
        <f t="shared" si="35"/>
        <v>0</v>
      </c>
      <c r="AE180" s="349">
        <f>IF(Y180&gt;0,VLOOKUP($Y180,'Reference Data 2'!$B$9:$D$71,3),0)</f>
        <v>0</v>
      </c>
      <c r="AF180" s="347">
        <f t="shared" si="36"/>
        <v>0</v>
      </c>
      <c r="AG180" s="346">
        <f t="shared" si="37"/>
        <v>0</v>
      </c>
      <c r="AH180" s="350">
        <f t="shared" si="38"/>
        <v>0</v>
      </c>
      <c r="AI180" s="351">
        <f t="shared" si="39"/>
        <v>0</v>
      </c>
      <c r="AJ180" s="352">
        <f t="shared" si="40"/>
        <v>0</v>
      </c>
      <c r="AK180" s="349">
        <f>IF(AA180&gt;0,VLOOKUP(C180,'Reference Data 1'!$N$13:$O$17,2),0)</f>
        <v>0</v>
      </c>
      <c r="AL180" s="346">
        <f t="shared" si="41"/>
        <v>0</v>
      </c>
      <c r="AM180" s="353">
        <f t="shared" si="42"/>
        <v>0</v>
      </c>
      <c r="AN180" s="354">
        <f t="shared" si="43"/>
        <v>0</v>
      </c>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row>
    <row r="181" spans="1:219" ht="13.9" customHeight="1">
      <c r="A181" s="392"/>
      <c r="B181" s="160"/>
      <c r="C181" s="161"/>
      <c r="D181" s="161"/>
      <c r="E181" s="255"/>
      <c r="F181" s="396">
        <v>0</v>
      </c>
      <c r="G181" s="181"/>
      <c r="H181" s="186"/>
      <c r="I181" s="162"/>
      <c r="J181" s="163"/>
      <c r="K181" s="164"/>
      <c r="L181" s="164"/>
      <c r="M181" s="187"/>
      <c r="N181" s="458"/>
      <c r="O181" s="463"/>
      <c r="P181" s="190"/>
      <c r="Q181" s="165"/>
      <c r="R181" s="166"/>
      <c r="S181" s="191"/>
      <c r="T181" s="195"/>
      <c r="U181" s="167"/>
      <c r="V181" s="196"/>
      <c r="W181" s="199">
        <f t="shared" si="30"/>
        <v>0</v>
      </c>
      <c r="X181" s="344">
        <f>IF(G181&gt;0,HLOOKUP(C181,'Utility Allowances'!$O$33:$S$34,2),0)</f>
        <v>0</v>
      </c>
      <c r="Y181" s="345">
        <f t="shared" si="31"/>
        <v>0</v>
      </c>
      <c r="Z181" s="168">
        <f t="shared" si="32"/>
        <v>0</v>
      </c>
      <c r="AA181" s="346">
        <f t="shared" si="33"/>
        <v>0</v>
      </c>
      <c r="AB181" s="344">
        <f>IF(Y181&gt;0,VLOOKUP($Y181,'Reference Data 2'!$B$7:$C$71,2),0)</f>
        <v>0</v>
      </c>
      <c r="AC181" s="347">
        <f t="shared" si="34"/>
        <v>0</v>
      </c>
      <c r="AD181" s="348">
        <f t="shared" si="35"/>
        <v>0</v>
      </c>
      <c r="AE181" s="349">
        <f>IF(Y181&gt;0,VLOOKUP($Y181,'Reference Data 2'!$B$9:$D$71,3),0)</f>
        <v>0</v>
      </c>
      <c r="AF181" s="347">
        <f t="shared" si="36"/>
        <v>0</v>
      </c>
      <c r="AG181" s="346">
        <f t="shared" si="37"/>
        <v>0</v>
      </c>
      <c r="AH181" s="350">
        <f t="shared" si="38"/>
        <v>0</v>
      </c>
      <c r="AI181" s="351">
        <f t="shared" si="39"/>
        <v>0</v>
      </c>
      <c r="AJ181" s="352">
        <f t="shared" si="40"/>
        <v>0</v>
      </c>
      <c r="AK181" s="349">
        <f>IF(AA181&gt;0,VLOOKUP(C181,'Reference Data 1'!$N$13:$O$17,2),0)</f>
        <v>0</v>
      </c>
      <c r="AL181" s="346">
        <f t="shared" si="41"/>
        <v>0</v>
      </c>
      <c r="AM181" s="353">
        <f t="shared" si="42"/>
        <v>0</v>
      </c>
      <c r="AN181" s="354">
        <f t="shared" si="43"/>
        <v>0</v>
      </c>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row>
    <row r="182" spans="1:219" ht="13.9" customHeight="1">
      <c r="A182" s="392"/>
      <c r="B182" s="160"/>
      <c r="C182" s="161"/>
      <c r="D182" s="161"/>
      <c r="E182" s="255"/>
      <c r="F182" s="396">
        <v>0</v>
      </c>
      <c r="G182" s="181"/>
      <c r="H182" s="186"/>
      <c r="I182" s="162"/>
      <c r="J182" s="163"/>
      <c r="K182" s="164"/>
      <c r="L182" s="164"/>
      <c r="M182" s="187"/>
      <c r="N182" s="458"/>
      <c r="O182" s="463"/>
      <c r="P182" s="190"/>
      <c r="Q182" s="165"/>
      <c r="R182" s="166"/>
      <c r="S182" s="191"/>
      <c r="T182" s="195"/>
      <c r="U182" s="167"/>
      <c r="V182" s="196"/>
      <c r="W182" s="199">
        <f t="shared" si="30"/>
        <v>0</v>
      </c>
      <c r="X182" s="344">
        <f>IF(G182&gt;0,HLOOKUP(C182,'Utility Allowances'!$O$33:$S$34,2),0)</f>
        <v>0</v>
      </c>
      <c r="Y182" s="345">
        <f t="shared" si="31"/>
        <v>0</v>
      </c>
      <c r="Z182" s="168">
        <f t="shared" si="32"/>
        <v>0</v>
      </c>
      <c r="AA182" s="346">
        <f t="shared" si="33"/>
        <v>0</v>
      </c>
      <c r="AB182" s="344">
        <f>IF(Y182&gt;0,VLOOKUP($Y182,'Reference Data 2'!$B$7:$C$71,2),0)</f>
        <v>0</v>
      </c>
      <c r="AC182" s="347">
        <f t="shared" si="34"/>
        <v>0</v>
      </c>
      <c r="AD182" s="348">
        <f t="shared" si="35"/>
        <v>0</v>
      </c>
      <c r="AE182" s="349">
        <f>IF(Y182&gt;0,VLOOKUP($Y182,'Reference Data 2'!$B$9:$D$71,3),0)</f>
        <v>0</v>
      </c>
      <c r="AF182" s="347">
        <f t="shared" si="36"/>
        <v>0</v>
      </c>
      <c r="AG182" s="346">
        <f t="shared" si="37"/>
        <v>0</v>
      </c>
      <c r="AH182" s="350">
        <f t="shared" si="38"/>
        <v>0</v>
      </c>
      <c r="AI182" s="351">
        <f t="shared" si="39"/>
        <v>0</v>
      </c>
      <c r="AJ182" s="352">
        <f t="shared" si="40"/>
        <v>0</v>
      </c>
      <c r="AK182" s="349">
        <f>IF(AA182&gt;0,VLOOKUP(C182,'Reference Data 1'!$N$13:$O$17,2),0)</f>
        <v>0</v>
      </c>
      <c r="AL182" s="346">
        <f t="shared" si="41"/>
        <v>0</v>
      </c>
      <c r="AM182" s="353">
        <f t="shared" si="42"/>
        <v>0</v>
      </c>
      <c r="AN182" s="354">
        <f t="shared" si="43"/>
        <v>0</v>
      </c>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row>
    <row r="183" spans="1:219" ht="13.9" customHeight="1">
      <c r="A183" s="392"/>
      <c r="B183" s="160"/>
      <c r="C183" s="161"/>
      <c r="D183" s="161"/>
      <c r="E183" s="255"/>
      <c r="F183" s="396">
        <v>0</v>
      </c>
      <c r="G183" s="181"/>
      <c r="H183" s="186"/>
      <c r="I183" s="162"/>
      <c r="J183" s="163"/>
      <c r="K183" s="164"/>
      <c r="L183" s="164"/>
      <c r="M183" s="187"/>
      <c r="N183" s="458"/>
      <c r="O183" s="463"/>
      <c r="P183" s="190"/>
      <c r="Q183" s="165"/>
      <c r="R183" s="166"/>
      <c r="S183" s="191"/>
      <c r="T183" s="195"/>
      <c r="U183" s="167"/>
      <c r="V183" s="196"/>
      <c r="W183" s="199">
        <f t="shared" si="30"/>
        <v>0</v>
      </c>
      <c r="X183" s="344">
        <f>IF(G183&gt;0,HLOOKUP(C183,'Utility Allowances'!$O$33:$S$34,2),0)</f>
        <v>0</v>
      </c>
      <c r="Y183" s="345">
        <f t="shared" si="31"/>
        <v>0</v>
      </c>
      <c r="Z183" s="168">
        <f t="shared" si="32"/>
        <v>0</v>
      </c>
      <c r="AA183" s="346">
        <f t="shared" si="33"/>
        <v>0</v>
      </c>
      <c r="AB183" s="344">
        <f>IF(Y183&gt;0,VLOOKUP($Y183,'Reference Data 2'!$B$7:$C$71,2),0)</f>
        <v>0</v>
      </c>
      <c r="AC183" s="347">
        <f t="shared" si="34"/>
        <v>0</v>
      </c>
      <c r="AD183" s="348">
        <f t="shared" si="35"/>
        <v>0</v>
      </c>
      <c r="AE183" s="349">
        <f>IF(Y183&gt;0,VLOOKUP($Y183,'Reference Data 2'!$B$9:$D$71,3),0)</f>
        <v>0</v>
      </c>
      <c r="AF183" s="347">
        <f t="shared" si="36"/>
        <v>0</v>
      </c>
      <c r="AG183" s="346">
        <f t="shared" si="37"/>
        <v>0</v>
      </c>
      <c r="AH183" s="350">
        <f t="shared" si="38"/>
        <v>0</v>
      </c>
      <c r="AI183" s="351">
        <f t="shared" si="39"/>
        <v>0</v>
      </c>
      <c r="AJ183" s="352">
        <f t="shared" si="40"/>
        <v>0</v>
      </c>
      <c r="AK183" s="349">
        <f>IF(AA183&gt;0,VLOOKUP(C183,'Reference Data 1'!$N$13:$O$17,2),0)</f>
        <v>0</v>
      </c>
      <c r="AL183" s="346">
        <f t="shared" si="41"/>
        <v>0</v>
      </c>
      <c r="AM183" s="353">
        <f t="shared" si="42"/>
        <v>0</v>
      </c>
      <c r="AN183" s="354">
        <f t="shared" si="43"/>
        <v>0</v>
      </c>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row>
    <row r="184" spans="1:219" ht="13.9" customHeight="1">
      <c r="A184" s="392"/>
      <c r="B184" s="160"/>
      <c r="C184" s="161"/>
      <c r="D184" s="161"/>
      <c r="E184" s="255"/>
      <c r="F184" s="396">
        <v>0</v>
      </c>
      <c r="G184" s="181"/>
      <c r="H184" s="186"/>
      <c r="I184" s="162"/>
      <c r="J184" s="163"/>
      <c r="K184" s="164"/>
      <c r="L184" s="164"/>
      <c r="M184" s="187"/>
      <c r="N184" s="458"/>
      <c r="O184" s="463"/>
      <c r="P184" s="190"/>
      <c r="Q184" s="165"/>
      <c r="R184" s="166"/>
      <c r="S184" s="191"/>
      <c r="T184" s="195"/>
      <c r="U184" s="167"/>
      <c r="V184" s="196"/>
      <c r="W184" s="199">
        <f t="shared" si="30"/>
        <v>0</v>
      </c>
      <c r="X184" s="344">
        <f>IF(G184&gt;0,HLOOKUP(C184,'Utility Allowances'!$O$33:$S$34,2),0)</f>
        <v>0</v>
      </c>
      <c r="Y184" s="345">
        <f t="shared" si="31"/>
        <v>0</v>
      </c>
      <c r="Z184" s="168">
        <f t="shared" si="32"/>
        <v>0</v>
      </c>
      <c r="AA184" s="346">
        <f t="shared" si="33"/>
        <v>0</v>
      </c>
      <c r="AB184" s="344">
        <f>IF(Y184&gt;0,VLOOKUP($Y184,'Reference Data 2'!$B$7:$C$71,2),0)</f>
        <v>0</v>
      </c>
      <c r="AC184" s="347">
        <f t="shared" si="34"/>
        <v>0</v>
      </c>
      <c r="AD184" s="348">
        <f t="shared" si="35"/>
        <v>0</v>
      </c>
      <c r="AE184" s="349">
        <f>IF(Y184&gt;0,VLOOKUP($Y184,'Reference Data 2'!$B$9:$D$71,3),0)</f>
        <v>0</v>
      </c>
      <c r="AF184" s="347">
        <f t="shared" si="36"/>
        <v>0</v>
      </c>
      <c r="AG184" s="346">
        <f t="shared" si="37"/>
        <v>0</v>
      </c>
      <c r="AH184" s="350">
        <f t="shared" si="38"/>
        <v>0</v>
      </c>
      <c r="AI184" s="351">
        <f t="shared" si="39"/>
        <v>0</v>
      </c>
      <c r="AJ184" s="352">
        <f t="shared" si="40"/>
        <v>0</v>
      </c>
      <c r="AK184" s="349">
        <f>IF(AA184&gt;0,VLOOKUP(C184,'Reference Data 1'!$N$13:$O$17,2),0)</f>
        <v>0</v>
      </c>
      <c r="AL184" s="346">
        <f t="shared" si="41"/>
        <v>0</v>
      </c>
      <c r="AM184" s="353">
        <f t="shared" si="42"/>
        <v>0</v>
      </c>
      <c r="AN184" s="354">
        <f t="shared" si="43"/>
        <v>0</v>
      </c>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row>
    <row r="185" spans="1:219" ht="13.9" customHeight="1">
      <c r="A185" s="392"/>
      <c r="B185" s="160"/>
      <c r="C185" s="161"/>
      <c r="D185" s="161"/>
      <c r="E185" s="255"/>
      <c r="F185" s="396">
        <v>0</v>
      </c>
      <c r="G185" s="181"/>
      <c r="H185" s="186"/>
      <c r="I185" s="162"/>
      <c r="J185" s="163"/>
      <c r="K185" s="164"/>
      <c r="L185" s="164"/>
      <c r="M185" s="187"/>
      <c r="N185" s="458"/>
      <c r="O185" s="463"/>
      <c r="P185" s="190"/>
      <c r="Q185" s="165"/>
      <c r="R185" s="166"/>
      <c r="S185" s="191"/>
      <c r="T185" s="195"/>
      <c r="U185" s="167"/>
      <c r="V185" s="196"/>
      <c r="W185" s="199">
        <f t="shared" si="30"/>
        <v>0</v>
      </c>
      <c r="X185" s="344">
        <f>IF(G185&gt;0,HLOOKUP(C185,'Utility Allowances'!$O$33:$S$34,2),0)</f>
        <v>0</v>
      </c>
      <c r="Y185" s="345">
        <f t="shared" si="31"/>
        <v>0</v>
      </c>
      <c r="Z185" s="168">
        <f t="shared" si="32"/>
        <v>0</v>
      </c>
      <c r="AA185" s="346">
        <f t="shared" si="33"/>
        <v>0</v>
      </c>
      <c r="AB185" s="344">
        <f>IF(Y185&gt;0,VLOOKUP($Y185,'Reference Data 2'!$B$7:$C$71,2),0)</f>
        <v>0</v>
      </c>
      <c r="AC185" s="347">
        <f t="shared" si="34"/>
        <v>0</v>
      </c>
      <c r="AD185" s="348">
        <f t="shared" si="35"/>
        <v>0</v>
      </c>
      <c r="AE185" s="349">
        <f>IF(Y185&gt;0,VLOOKUP($Y185,'Reference Data 2'!$B$9:$D$71,3),0)</f>
        <v>0</v>
      </c>
      <c r="AF185" s="347">
        <f t="shared" si="36"/>
        <v>0</v>
      </c>
      <c r="AG185" s="346">
        <f t="shared" si="37"/>
        <v>0</v>
      </c>
      <c r="AH185" s="350">
        <f t="shared" si="38"/>
        <v>0</v>
      </c>
      <c r="AI185" s="351">
        <f t="shared" si="39"/>
        <v>0</v>
      </c>
      <c r="AJ185" s="352">
        <f t="shared" si="40"/>
        <v>0</v>
      </c>
      <c r="AK185" s="349">
        <f>IF(AA185&gt;0,VLOOKUP(C185,'Reference Data 1'!$N$13:$O$17,2),0)</f>
        <v>0</v>
      </c>
      <c r="AL185" s="346">
        <f t="shared" si="41"/>
        <v>0</v>
      </c>
      <c r="AM185" s="353">
        <f t="shared" si="42"/>
        <v>0</v>
      </c>
      <c r="AN185" s="354">
        <f t="shared" si="43"/>
        <v>0</v>
      </c>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row>
    <row r="186" spans="1:219" ht="13.9" customHeight="1">
      <c r="A186" s="392"/>
      <c r="B186" s="160"/>
      <c r="C186" s="161"/>
      <c r="D186" s="161"/>
      <c r="E186" s="255"/>
      <c r="F186" s="396">
        <v>0</v>
      </c>
      <c r="G186" s="181"/>
      <c r="H186" s="186"/>
      <c r="I186" s="162"/>
      <c r="J186" s="163"/>
      <c r="K186" s="164"/>
      <c r="L186" s="164"/>
      <c r="M186" s="187"/>
      <c r="N186" s="458"/>
      <c r="O186" s="463"/>
      <c r="P186" s="190"/>
      <c r="Q186" s="165"/>
      <c r="R186" s="166"/>
      <c r="S186" s="191"/>
      <c r="T186" s="195"/>
      <c r="U186" s="167"/>
      <c r="V186" s="196"/>
      <c r="W186" s="199">
        <f t="shared" si="30"/>
        <v>0</v>
      </c>
      <c r="X186" s="344">
        <f>IF(G186&gt;0,HLOOKUP(C186,'Utility Allowances'!$O$33:$S$34,2),0)</f>
        <v>0</v>
      </c>
      <c r="Y186" s="345">
        <f t="shared" si="31"/>
        <v>0</v>
      </c>
      <c r="Z186" s="168">
        <f t="shared" si="32"/>
        <v>0</v>
      </c>
      <c r="AA186" s="346">
        <f t="shared" si="33"/>
        <v>0</v>
      </c>
      <c r="AB186" s="344">
        <f>IF(Y186&gt;0,VLOOKUP($Y186,'Reference Data 2'!$B$7:$C$71,2),0)</f>
        <v>0</v>
      </c>
      <c r="AC186" s="347">
        <f t="shared" si="34"/>
        <v>0</v>
      </c>
      <c r="AD186" s="348">
        <f t="shared" si="35"/>
        <v>0</v>
      </c>
      <c r="AE186" s="349">
        <f>IF(Y186&gt;0,VLOOKUP($Y186,'Reference Data 2'!$B$9:$D$71,3),0)</f>
        <v>0</v>
      </c>
      <c r="AF186" s="347">
        <f t="shared" si="36"/>
        <v>0</v>
      </c>
      <c r="AG186" s="346">
        <f t="shared" si="37"/>
        <v>0</v>
      </c>
      <c r="AH186" s="350">
        <f t="shared" si="38"/>
        <v>0</v>
      </c>
      <c r="AI186" s="351">
        <f t="shared" si="39"/>
        <v>0</v>
      </c>
      <c r="AJ186" s="352">
        <f t="shared" si="40"/>
        <v>0</v>
      </c>
      <c r="AK186" s="349">
        <f>IF(AA186&gt;0,VLOOKUP(C186,'Reference Data 1'!$N$13:$O$17,2),0)</f>
        <v>0</v>
      </c>
      <c r="AL186" s="346">
        <f t="shared" si="41"/>
        <v>0</v>
      </c>
      <c r="AM186" s="353">
        <f t="shared" si="42"/>
        <v>0</v>
      </c>
      <c r="AN186" s="354">
        <f t="shared" si="43"/>
        <v>0</v>
      </c>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row>
    <row r="187" spans="1:219" ht="13.9" customHeight="1">
      <c r="A187" s="392"/>
      <c r="B187" s="160"/>
      <c r="C187" s="161"/>
      <c r="D187" s="161"/>
      <c r="E187" s="255"/>
      <c r="F187" s="396">
        <v>0</v>
      </c>
      <c r="G187" s="181"/>
      <c r="H187" s="186"/>
      <c r="I187" s="162"/>
      <c r="J187" s="163"/>
      <c r="K187" s="164"/>
      <c r="L187" s="164"/>
      <c r="M187" s="187"/>
      <c r="N187" s="458"/>
      <c r="O187" s="463"/>
      <c r="P187" s="190"/>
      <c r="Q187" s="165"/>
      <c r="R187" s="166"/>
      <c r="S187" s="191"/>
      <c r="T187" s="195"/>
      <c r="U187" s="167"/>
      <c r="V187" s="196"/>
      <c r="W187" s="199">
        <f t="shared" si="30"/>
        <v>0</v>
      </c>
      <c r="X187" s="344">
        <f>IF(G187&gt;0,HLOOKUP(C187,'Utility Allowances'!$O$33:$S$34,2),0)</f>
        <v>0</v>
      </c>
      <c r="Y187" s="345">
        <f t="shared" si="31"/>
        <v>0</v>
      </c>
      <c r="Z187" s="168">
        <f t="shared" si="32"/>
        <v>0</v>
      </c>
      <c r="AA187" s="346">
        <f t="shared" si="33"/>
        <v>0</v>
      </c>
      <c r="AB187" s="344">
        <f>IF(Y187&gt;0,VLOOKUP($Y187,'Reference Data 2'!$B$7:$C$71,2),0)</f>
        <v>0</v>
      </c>
      <c r="AC187" s="347">
        <f t="shared" si="34"/>
        <v>0</v>
      </c>
      <c r="AD187" s="348">
        <f t="shared" si="35"/>
        <v>0</v>
      </c>
      <c r="AE187" s="349">
        <f>IF(Y187&gt;0,VLOOKUP($Y187,'Reference Data 2'!$B$9:$D$71,3),0)</f>
        <v>0</v>
      </c>
      <c r="AF187" s="347">
        <f t="shared" si="36"/>
        <v>0</v>
      </c>
      <c r="AG187" s="346">
        <f t="shared" si="37"/>
        <v>0</v>
      </c>
      <c r="AH187" s="350">
        <f t="shared" si="38"/>
        <v>0</v>
      </c>
      <c r="AI187" s="351">
        <f t="shared" si="39"/>
        <v>0</v>
      </c>
      <c r="AJ187" s="352">
        <f t="shared" si="40"/>
        <v>0</v>
      </c>
      <c r="AK187" s="349">
        <f>IF(AA187&gt;0,VLOOKUP(C187,'Reference Data 1'!$N$13:$O$17,2),0)</f>
        <v>0</v>
      </c>
      <c r="AL187" s="346">
        <f t="shared" si="41"/>
        <v>0</v>
      </c>
      <c r="AM187" s="353">
        <f t="shared" si="42"/>
        <v>0</v>
      </c>
      <c r="AN187" s="354">
        <f t="shared" si="43"/>
        <v>0</v>
      </c>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row>
    <row r="188" spans="1:219" ht="13.9" customHeight="1">
      <c r="A188" s="392"/>
      <c r="B188" s="160"/>
      <c r="C188" s="161"/>
      <c r="D188" s="161"/>
      <c r="E188" s="255"/>
      <c r="F188" s="396">
        <v>0</v>
      </c>
      <c r="G188" s="181"/>
      <c r="H188" s="186"/>
      <c r="I188" s="162"/>
      <c r="J188" s="163"/>
      <c r="K188" s="164"/>
      <c r="L188" s="164"/>
      <c r="M188" s="187"/>
      <c r="N188" s="458"/>
      <c r="O188" s="463"/>
      <c r="P188" s="190"/>
      <c r="Q188" s="165"/>
      <c r="R188" s="166"/>
      <c r="S188" s="191"/>
      <c r="T188" s="195"/>
      <c r="U188" s="167"/>
      <c r="V188" s="196"/>
      <c r="W188" s="199">
        <f t="shared" si="30"/>
        <v>0</v>
      </c>
      <c r="X188" s="344">
        <f>IF(G188&gt;0,HLOOKUP(C188,'Utility Allowances'!$O$33:$S$34,2),0)</f>
        <v>0</v>
      </c>
      <c r="Y188" s="345">
        <f t="shared" si="31"/>
        <v>0</v>
      </c>
      <c r="Z188" s="168">
        <f t="shared" si="32"/>
        <v>0</v>
      </c>
      <c r="AA188" s="346">
        <f t="shared" si="33"/>
        <v>0</v>
      </c>
      <c r="AB188" s="344">
        <f>IF(Y188&gt;0,VLOOKUP($Y188,'Reference Data 2'!$B$7:$C$71,2),0)</f>
        <v>0</v>
      </c>
      <c r="AC188" s="347">
        <f t="shared" si="34"/>
        <v>0</v>
      </c>
      <c r="AD188" s="348">
        <f t="shared" si="35"/>
        <v>0</v>
      </c>
      <c r="AE188" s="349">
        <f>IF(Y188&gt;0,VLOOKUP($Y188,'Reference Data 2'!$B$9:$D$71,3),0)</f>
        <v>0</v>
      </c>
      <c r="AF188" s="347">
        <f t="shared" si="36"/>
        <v>0</v>
      </c>
      <c r="AG188" s="346">
        <f t="shared" si="37"/>
        <v>0</v>
      </c>
      <c r="AH188" s="350">
        <f t="shared" si="38"/>
        <v>0</v>
      </c>
      <c r="AI188" s="351">
        <f t="shared" si="39"/>
        <v>0</v>
      </c>
      <c r="AJ188" s="352">
        <f t="shared" si="40"/>
        <v>0</v>
      </c>
      <c r="AK188" s="349">
        <f>IF(AA188&gt;0,VLOOKUP(C188,'Reference Data 1'!$N$13:$O$17,2),0)</f>
        <v>0</v>
      </c>
      <c r="AL188" s="346">
        <f t="shared" si="41"/>
        <v>0</v>
      </c>
      <c r="AM188" s="353">
        <f t="shared" si="42"/>
        <v>0</v>
      </c>
      <c r="AN188" s="354">
        <f t="shared" si="43"/>
        <v>0</v>
      </c>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row>
    <row r="189" spans="1:219" ht="13.9" customHeight="1">
      <c r="A189" s="392"/>
      <c r="B189" s="160"/>
      <c r="C189" s="161"/>
      <c r="D189" s="161"/>
      <c r="E189" s="255"/>
      <c r="F189" s="396">
        <v>0</v>
      </c>
      <c r="G189" s="181"/>
      <c r="H189" s="186"/>
      <c r="I189" s="162"/>
      <c r="J189" s="163"/>
      <c r="K189" s="164"/>
      <c r="L189" s="164"/>
      <c r="M189" s="187"/>
      <c r="N189" s="458"/>
      <c r="O189" s="463"/>
      <c r="P189" s="190"/>
      <c r="Q189" s="165"/>
      <c r="R189" s="166"/>
      <c r="S189" s="191"/>
      <c r="T189" s="195"/>
      <c r="U189" s="167"/>
      <c r="V189" s="196"/>
      <c r="W189" s="199">
        <f t="shared" si="30"/>
        <v>0</v>
      </c>
      <c r="X189" s="344">
        <f>IF(G189&gt;0,HLOOKUP(C189,'Utility Allowances'!$O$33:$S$34,2),0)</f>
        <v>0</v>
      </c>
      <c r="Y189" s="345">
        <f t="shared" si="31"/>
        <v>0</v>
      </c>
      <c r="Z189" s="168">
        <f t="shared" si="32"/>
        <v>0</v>
      </c>
      <c r="AA189" s="346">
        <f t="shared" si="33"/>
        <v>0</v>
      </c>
      <c r="AB189" s="344">
        <f>IF(Y189&gt;0,VLOOKUP($Y189,'Reference Data 2'!$B$7:$C$71,2),0)</f>
        <v>0</v>
      </c>
      <c r="AC189" s="347">
        <f t="shared" si="34"/>
        <v>0</v>
      </c>
      <c r="AD189" s="348">
        <f t="shared" si="35"/>
        <v>0</v>
      </c>
      <c r="AE189" s="349">
        <f>IF(Y189&gt;0,VLOOKUP($Y189,'Reference Data 2'!$B$9:$D$71,3),0)</f>
        <v>0</v>
      </c>
      <c r="AF189" s="347">
        <f t="shared" si="36"/>
        <v>0</v>
      </c>
      <c r="AG189" s="346">
        <f t="shared" si="37"/>
        <v>0</v>
      </c>
      <c r="AH189" s="350">
        <f t="shared" si="38"/>
        <v>0</v>
      </c>
      <c r="AI189" s="351">
        <f t="shared" si="39"/>
        <v>0</v>
      </c>
      <c r="AJ189" s="352">
        <f t="shared" si="40"/>
        <v>0</v>
      </c>
      <c r="AK189" s="349">
        <f>IF(AA189&gt;0,VLOOKUP(C189,'Reference Data 1'!$N$13:$O$17,2),0)</f>
        <v>0</v>
      </c>
      <c r="AL189" s="346">
        <f t="shared" si="41"/>
        <v>0</v>
      </c>
      <c r="AM189" s="353">
        <f t="shared" si="42"/>
        <v>0</v>
      </c>
      <c r="AN189" s="354">
        <f t="shared" si="43"/>
        <v>0</v>
      </c>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row>
    <row r="190" spans="1:219" ht="13.9" customHeight="1">
      <c r="A190" s="392"/>
      <c r="B190" s="160"/>
      <c r="C190" s="161"/>
      <c r="D190" s="161"/>
      <c r="E190" s="255"/>
      <c r="F190" s="396">
        <v>0</v>
      </c>
      <c r="G190" s="181"/>
      <c r="H190" s="186"/>
      <c r="I190" s="162"/>
      <c r="J190" s="163"/>
      <c r="K190" s="164"/>
      <c r="L190" s="164"/>
      <c r="M190" s="187"/>
      <c r="N190" s="458"/>
      <c r="O190" s="463"/>
      <c r="P190" s="190"/>
      <c r="Q190" s="165"/>
      <c r="R190" s="166"/>
      <c r="S190" s="191"/>
      <c r="T190" s="195"/>
      <c r="U190" s="167"/>
      <c r="V190" s="196"/>
      <c r="W190" s="199">
        <f t="shared" si="30"/>
        <v>0</v>
      </c>
      <c r="X190" s="344">
        <f>IF(G190&gt;0,HLOOKUP(C190,'Utility Allowances'!$O$33:$S$34,2),0)</f>
        <v>0</v>
      </c>
      <c r="Y190" s="345">
        <f t="shared" si="31"/>
        <v>0</v>
      </c>
      <c r="Z190" s="168">
        <f t="shared" si="32"/>
        <v>0</v>
      </c>
      <c r="AA190" s="346">
        <f t="shared" si="33"/>
        <v>0</v>
      </c>
      <c r="AB190" s="344">
        <f>IF(Y190&gt;0,VLOOKUP($Y190,'Reference Data 2'!$B$7:$C$71,2),0)</f>
        <v>0</v>
      </c>
      <c r="AC190" s="347">
        <f t="shared" si="34"/>
        <v>0</v>
      </c>
      <c r="AD190" s="348">
        <f t="shared" si="35"/>
        <v>0</v>
      </c>
      <c r="AE190" s="349">
        <f>IF(Y190&gt;0,VLOOKUP($Y190,'Reference Data 2'!$B$9:$D$71,3),0)</f>
        <v>0</v>
      </c>
      <c r="AF190" s="347">
        <f t="shared" si="36"/>
        <v>0</v>
      </c>
      <c r="AG190" s="346">
        <f t="shared" si="37"/>
        <v>0</v>
      </c>
      <c r="AH190" s="350">
        <f t="shared" si="38"/>
        <v>0</v>
      </c>
      <c r="AI190" s="351">
        <f t="shared" si="39"/>
        <v>0</v>
      </c>
      <c r="AJ190" s="352">
        <f t="shared" si="40"/>
        <v>0</v>
      </c>
      <c r="AK190" s="349">
        <f>IF(AA190&gt;0,VLOOKUP(C190,'Reference Data 1'!$N$13:$O$17,2),0)</f>
        <v>0</v>
      </c>
      <c r="AL190" s="346">
        <f t="shared" si="41"/>
        <v>0</v>
      </c>
      <c r="AM190" s="353">
        <f t="shared" si="42"/>
        <v>0</v>
      </c>
      <c r="AN190" s="354">
        <f t="shared" si="43"/>
        <v>0</v>
      </c>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row>
    <row r="191" spans="1:219" ht="13.9" customHeight="1">
      <c r="A191" s="392"/>
      <c r="B191" s="160"/>
      <c r="C191" s="161"/>
      <c r="D191" s="161"/>
      <c r="E191" s="255"/>
      <c r="F191" s="396">
        <v>0</v>
      </c>
      <c r="G191" s="181"/>
      <c r="H191" s="186"/>
      <c r="I191" s="162"/>
      <c r="J191" s="163"/>
      <c r="K191" s="164"/>
      <c r="L191" s="164"/>
      <c r="M191" s="187"/>
      <c r="N191" s="458"/>
      <c r="O191" s="463"/>
      <c r="P191" s="190"/>
      <c r="Q191" s="165"/>
      <c r="R191" s="166"/>
      <c r="S191" s="191"/>
      <c r="T191" s="195"/>
      <c r="U191" s="167"/>
      <c r="V191" s="196"/>
      <c r="W191" s="199">
        <f t="shared" si="30"/>
        <v>0</v>
      </c>
      <c r="X191" s="344">
        <f>IF(G191&gt;0,HLOOKUP(C191,'Utility Allowances'!$O$33:$S$34,2),0)</f>
        <v>0</v>
      </c>
      <c r="Y191" s="345">
        <f t="shared" si="31"/>
        <v>0</v>
      </c>
      <c r="Z191" s="168">
        <f t="shared" si="32"/>
        <v>0</v>
      </c>
      <c r="AA191" s="346">
        <f t="shared" si="33"/>
        <v>0</v>
      </c>
      <c r="AB191" s="344">
        <f>IF(Y191&gt;0,VLOOKUP($Y191,'Reference Data 2'!$B$7:$C$71,2),0)</f>
        <v>0</v>
      </c>
      <c r="AC191" s="347">
        <f t="shared" si="34"/>
        <v>0</v>
      </c>
      <c r="AD191" s="348">
        <f t="shared" si="35"/>
        <v>0</v>
      </c>
      <c r="AE191" s="349">
        <f>IF(Y191&gt;0,VLOOKUP($Y191,'Reference Data 2'!$B$9:$D$71,3),0)</f>
        <v>0</v>
      </c>
      <c r="AF191" s="347">
        <f t="shared" si="36"/>
        <v>0</v>
      </c>
      <c r="AG191" s="346">
        <f t="shared" si="37"/>
        <v>0</v>
      </c>
      <c r="AH191" s="350">
        <f t="shared" si="38"/>
        <v>0</v>
      </c>
      <c r="AI191" s="351">
        <f t="shared" si="39"/>
        <v>0</v>
      </c>
      <c r="AJ191" s="352">
        <f t="shared" si="40"/>
        <v>0</v>
      </c>
      <c r="AK191" s="349">
        <f>IF(AA191&gt;0,VLOOKUP(C191,'Reference Data 1'!$N$13:$O$17,2),0)</f>
        <v>0</v>
      </c>
      <c r="AL191" s="346">
        <f t="shared" si="41"/>
        <v>0</v>
      </c>
      <c r="AM191" s="353">
        <f t="shared" si="42"/>
        <v>0</v>
      </c>
      <c r="AN191" s="354">
        <f t="shared" si="43"/>
        <v>0</v>
      </c>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row>
    <row r="192" spans="1:219" ht="13.9" customHeight="1">
      <c r="A192" s="392"/>
      <c r="B192" s="160"/>
      <c r="C192" s="161"/>
      <c r="D192" s="161"/>
      <c r="E192" s="255"/>
      <c r="F192" s="396">
        <v>0</v>
      </c>
      <c r="G192" s="181"/>
      <c r="H192" s="186"/>
      <c r="I192" s="162"/>
      <c r="J192" s="163"/>
      <c r="K192" s="164"/>
      <c r="L192" s="164"/>
      <c r="M192" s="187"/>
      <c r="N192" s="458"/>
      <c r="O192" s="463"/>
      <c r="P192" s="190"/>
      <c r="Q192" s="165"/>
      <c r="R192" s="166"/>
      <c r="S192" s="191"/>
      <c r="T192" s="195"/>
      <c r="U192" s="167"/>
      <c r="V192" s="196"/>
      <c r="W192" s="199">
        <f t="shared" si="30"/>
        <v>0</v>
      </c>
      <c r="X192" s="344">
        <f>IF(G192&gt;0,HLOOKUP(C192,'Utility Allowances'!$O$33:$S$34,2),0)</f>
        <v>0</v>
      </c>
      <c r="Y192" s="345">
        <f t="shared" si="31"/>
        <v>0</v>
      </c>
      <c r="Z192" s="168">
        <f t="shared" si="32"/>
        <v>0</v>
      </c>
      <c r="AA192" s="346">
        <f t="shared" si="33"/>
        <v>0</v>
      </c>
      <c r="AB192" s="344">
        <f>IF(Y192&gt;0,VLOOKUP($Y192,'Reference Data 2'!$B$7:$C$71,2),0)</f>
        <v>0</v>
      </c>
      <c r="AC192" s="347">
        <f t="shared" si="34"/>
        <v>0</v>
      </c>
      <c r="AD192" s="348">
        <f t="shared" si="35"/>
        <v>0</v>
      </c>
      <c r="AE192" s="349">
        <f>IF(Y192&gt;0,VLOOKUP($Y192,'Reference Data 2'!$B$9:$D$71,3),0)</f>
        <v>0</v>
      </c>
      <c r="AF192" s="347">
        <f t="shared" si="36"/>
        <v>0</v>
      </c>
      <c r="AG192" s="346">
        <f t="shared" si="37"/>
        <v>0</v>
      </c>
      <c r="AH192" s="350">
        <f t="shared" si="38"/>
        <v>0</v>
      </c>
      <c r="AI192" s="351">
        <f t="shared" si="39"/>
        <v>0</v>
      </c>
      <c r="AJ192" s="352">
        <f t="shared" si="40"/>
        <v>0</v>
      </c>
      <c r="AK192" s="349">
        <f>IF(AA192&gt;0,VLOOKUP(C192,'Reference Data 1'!$N$13:$O$17,2),0)</f>
        <v>0</v>
      </c>
      <c r="AL192" s="346">
        <f t="shared" si="41"/>
        <v>0</v>
      </c>
      <c r="AM192" s="353">
        <f t="shared" si="42"/>
        <v>0</v>
      </c>
      <c r="AN192" s="354">
        <f t="shared" si="43"/>
        <v>0</v>
      </c>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row>
    <row r="193" spans="1:219" ht="13.9" customHeight="1">
      <c r="A193" s="392"/>
      <c r="B193" s="160"/>
      <c r="C193" s="161"/>
      <c r="D193" s="161"/>
      <c r="E193" s="255"/>
      <c r="F193" s="396">
        <v>0</v>
      </c>
      <c r="G193" s="181"/>
      <c r="H193" s="186"/>
      <c r="I193" s="162"/>
      <c r="J193" s="163"/>
      <c r="K193" s="164"/>
      <c r="L193" s="164"/>
      <c r="M193" s="187"/>
      <c r="N193" s="458"/>
      <c r="O193" s="463"/>
      <c r="P193" s="190"/>
      <c r="Q193" s="165"/>
      <c r="R193" s="166"/>
      <c r="S193" s="191"/>
      <c r="T193" s="195"/>
      <c r="U193" s="167"/>
      <c r="V193" s="196"/>
      <c r="W193" s="199">
        <f t="shared" si="30"/>
        <v>0</v>
      </c>
      <c r="X193" s="344">
        <f>IF(G193&gt;0,HLOOKUP(C193,'Utility Allowances'!$O$33:$S$34,2),0)</f>
        <v>0</v>
      </c>
      <c r="Y193" s="345">
        <f t="shared" si="31"/>
        <v>0</v>
      </c>
      <c r="Z193" s="168">
        <f t="shared" si="32"/>
        <v>0</v>
      </c>
      <c r="AA193" s="346">
        <f t="shared" si="33"/>
        <v>0</v>
      </c>
      <c r="AB193" s="344">
        <f>IF(Y193&gt;0,VLOOKUP($Y193,'Reference Data 2'!$B$7:$C$71,2),0)</f>
        <v>0</v>
      </c>
      <c r="AC193" s="347">
        <f t="shared" si="34"/>
        <v>0</v>
      </c>
      <c r="AD193" s="348">
        <f t="shared" si="35"/>
        <v>0</v>
      </c>
      <c r="AE193" s="349">
        <f>IF(Y193&gt;0,VLOOKUP($Y193,'Reference Data 2'!$B$9:$D$71,3),0)</f>
        <v>0</v>
      </c>
      <c r="AF193" s="347">
        <f t="shared" si="36"/>
        <v>0</v>
      </c>
      <c r="AG193" s="346">
        <f t="shared" si="37"/>
        <v>0</v>
      </c>
      <c r="AH193" s="350">
        <f t="shared" si="38"/>
        <v>0</v>
      </c>
      <c r="AI193" s="351">
        <f t="shared" si="39"/>
        <v>0</v>
      </c>
      <c r="AJ193" s="352">
        <f t="shared" si="40"/>
        <v>0</v>
      </c>
      <c r="AK193" s="349">
        <f>IF(AA193&gt;0,VLOOKUP(C193,'Reference Data 1'!$N$13:$O$17,2),0)</f>
        <v>0</v>
      </c>
      <c r="AL193" s="346">
        <f t="shared" si="41"/>
        <v>0</v>
      </c>
      <c r="AM193" s="353">
        <f t="shared" si="42"/>
        <v>0</v>
      </c>
      <c r="AN193" s="354">
        <f t="shared" si="43"/>
        <v>0</v>
      </c>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row>
    <row r="194" spans="1:219" ht="13.9" customHeight="1">
      <c r="A194" s="392"/>
      <c r="B194" s="160"/>
      <c r="C194" s="161"/>
      <c r="D194" s="161"/>
      <c r="E194" s="255"/>
      <c r="F194" s="396">
        <v>0</v>
      </c>
      <c r="G194" s="181"/>
      <c r="H194" s="186"/>
      <c r="I194" s="162"/>
      <c r="J194" s="163"/>
      <c r="K194" s="164"/>
      <c r="L194" s="164"/>
      <c r="M194" s="187"/>
      <c r="N194" s="458"/>
      <c r="O194" s="463"/>
      <c r="P194" s="190"/>
      <c r="Q194" s="165"/>
      <c r="R194" s="166"/>
      <c r="S194" s="191"/>
      <c r="T194" s="195"/>
      <c r="U194" s="167"/>
      <c r="V194" s="196"/>
      <c r="W194" s="199">
        <f t="shared" si="30"/>
        <v>0</v>
      </c>
      <c r="X194" s="344">
        <f>IF(G194&gt;0,HLOOKUP(C194,'Utility Allowances'!$O$33:$S$34,2),0)</f>
        <v>0</v>
      </c>
      <c r="Y194" s="345">
        <f t="shared" si="31"/>
        <v>0</v>
      </c>
      <c r="Z194" s="168">
        <f t="shared" si="32"/>
        <v>0</v>
      </c>
      <c r="AA194" s="346">
        <f t="shared" si="33"/>
        <v>0</v>
      </c>
      <c r="AB194" s="344">
        <f>IF(Y194&gt;0,VLOOKUP($Y194,'Reference Data 2'!$B$7:$C$71,2),0)</f>
        <v>0</v>
      </c>
      <c r="AC194" s="347">
        <f t="shared" si="34"/>
        <v>0</v>
      </c>
      <c r="AD194" s="348">
        <f t="shared" si="35"/>
        <v>0</v>
      </c>
      <c r="AE194" s="349">
        <f>IF(Y194&gt;0,VLOOKUP($Y194,'Reference Data 2'!$B$9:$D$71,3),0)</f>
        <v>0</v>
      </c>
      <c r="AF194" s="347">
        <f t="shared" si="36"/>
        <v>0</v>
      </c>
      <c r="AG194" s="346">
        <f t="shared" si="37"/>
        <v>0</v>
      </c>
      <c r="AH194" s="350">
        <f t="shared" si="38"/>
        <v>0</v>
      </c>
      <c r="AI194" s="351">
        <f t="shared" si="39"/>
        <v>0</v>
      </c>
      <c r="AJ194" s="352">
        <f t="shared" si="40"/>
        <v>0</v>
      </c>
      <c r="AK194" s="349">
        <f>IF(AA194&gt;0,VLOOKUP(C194,'Reference Data 1'!$N$13:$O$17,2),0)</f>
        <v>0</v>
      </c>
      <c r="AL194" s="346">
        <f t="shared" si="41"/>
        <v>0</v>
      </c>
      <c r="AM194" s="353">
        <f t="shared" si="42"/>
        <v>0</v>
      </c>
      <c r="AN194" s="354">
        <f t="shared" si="43"/>
        <v>0</v>
      </c>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row>
    <row r="195" spans="1:219" ht="13.9" customHeight="1">
      <c r="A195" s="392"/>
      <c r="B195" s="160"/>
      <c r="C195" s="161"/>
      <c r="D195" s="161"/>
      <c r="E195" s="255"/>
      <c r="F195" s="396">
        <v>0</v>
      </c>
      <c r="G195" s="181"/>
      <c r="H195" s="186"/>
      <c r="I195" s="162"/>
      <c r="J195" s="163"/>
      <c r="K195" s="164"/>
      <c r="L195" s="164"/>
      <c r="M195" s="187"/>
      <c r="N195" s="458"/>
      <c r="O195" s="463"/>
      <c r="P195" s="190"/>
      <c r="Q195" s="165"/>
      <c r="R195" s="166"/>
      <c r="S195" s="191"/>
      <c r="T195" s="195"/>
      <c r="U195" s="167"/>
      <c r="V195" s="196"/>
      <c r="W195" s="199">
        <f t="shared" si="30"/>
        <v>0</v>
      </c>
      <c r="X195" s="344">
        <f>IF(G195&gt;0,HLOOKUP(C195,'Utility Allowances'!$O$33:$S$34,2),0)</f>
        <v>0</v>
      </c>
      <c r="Y195" s="345">
        <f t="shared" si="31"/>
        <v>0</v>
      </c>
      <c r="Z195" s="168">
        <f t="shared" si="32"/>
        <v>0</v>
      </c>
      <c r="AA195" s="346">
        <f t="shared" si="33"/>
        <v>0</v>
      </c>
      <c r="AB195" s="344">
        <f>IF(Y195&gt;0,VLOOKUP($Y195,'Reference Data 2'!$B$7:$C$71,2),0)</f>
        <v>0</v>
      </c>
      <c r="AC195" s="347">
        <f t="shared" si="34"/>
        <v>0</v>
      </c>
      <c r="AD195" s="348">
        <f t="shared" si="35"/>
        <v>0</v>
      </c>
      <c r="AE195" s="349">
        <f>IF(Y195&gt;0,VLOOKUP($Y195,'Reference Data 2'!$B$9:$D$71,3),0)</f>
        <v>0</v>
      </c>
      <c r="AF195" s="347">
        <f t="shared" si="36"/>
        <v>0</v>
      </c>
      <c r="AG195" s="346">
        <f t="shared" si="37"/>
        <v>0</v>
      </c>
      <c r="AH195" s="350">
        <f t="shared" si="38"/>
        <v>0</v>
      </c>
      <c r="AI195" s="351">
        <f t="shared" si="39"/>
        <v>0</v>
      </c>
      <c r="AJ195" s="352">
        <f t="shared" si="40"/>
        <v>0</v>
      </c>
      <c r="AK195" s="349">
        <f>IF(AA195&gt;0,VLOOKUP(C195,'Reference Data 1'!$N$13:$O$17,2),0)</f>
        <v>0</v>
      </c>
      <c r="AL195" s="346">
        <f t="shared" si="41"/>
        <v>0</v>
      </c>
      <c r="AM195" s="353">
        <f t="shared" si="42"/>
        <v>0</v>
      </c>
      <c r="AN195" s="354">
        <f t="shared" si="43"/>
        <v>0</v>
      </c>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row>
    <row r="196" spans="1:219" ht="13.9" customHeight="1">
      <c r="A196" s="392"/>
      <c r="B196" s="160"/>
      <c r="C196" s="161"/>
      <c r="D196" s="161"/>
      <c r="E196" s="255"/>
      <c r="F196" s="396">
        <v>0</v>
      </c>
      <c r="G196" s="181"/>
      <c r="H196" s="186"/>
      <c r="I196" s="162"/>
      <c r="J196" s="163"/>
      <c r="K196" s="164"/>
      <c r="L196" s="164"/>
      <c r="M196" s="187"/>
      <c r="N196" s="458"/>
      <c r="O196" s="463"/>
      <c r="P196" s="190"/>
      <c r="Q196" s="165"/>
      <c r="R196" s="166"/>
      <c r="S196" s="191"/>
      <c r="T196" s="195"/>
      <c r="U196" s="167"/>
      <c r="V196" s="196"/>
      <c r="W196" s="199">
        <f t="shared" si="30"/>
        <v>0</v>
      </c>
      <c r="X196" s="344">
        <f>IF(G196&gt;0,HLOOKUP(C196,'Utility Allowances'!$O$33:$S$34,2),0)</f>
        <v>0</v>
      </c>
      <c r="Y196" s="345">
        <f t="shared" si="31"/>
        <v>0</v>
      </c>
      <c r="Z196" s="168">
        <f t="shared" si="32"/>
        <v>0</v>
      </c>
      <c r="AA196" s="346">
        <f t="shared" si="33"/>
        <v>0</v>
      </c>
      <c r="AB196" s="344">
        <f>IF(Y196&gt;0,VLOOKUP($Y196,'Reference Data 2'!$B$7:$C$71,2),0)</f>
        <v>0</v>
      </c>
      <c r="AC196" s="347">
        <f t="shared" si="34"/>
        <v>0</v>
      </c>
      <c r="AD196" s="348">
        <f t="shared" si="35"/>
        <v>0</v>
      </c>
      <c r="AE196" s="349">
        <f>IF(Y196&gt;0,VLOOKUP($Y196,'Reference Data 2'!$B$9:$D$71,3),0)</f>
        <v>0</v>
      </c>
      <c r="AF196" s="347">
        <f t="shared" si="36"/>
        <v>0</v>
      </c>
      <c r="AG196" s="346">
        <f t="shared" si="37"/>
        <v>0</v>
      </c>
      <c r="AH196" s="350">
        <f t="shared" si="38"/>
        <v>0</v>
      </c>
      <c r="AI196" s="351">
        <f t="shared" si="39"/>
        <v>0</v>
      </c>
      <c r="AJ196" s="352">
        <f t="shared" si="40"/>
        <v>0</v>
      </c>
      <c r="AK196" s="349">
        <f>IF(AA196&gt;0,VLOOKUP(C196,'Reference Data 1'!$N$13:$O$17,2),0)</f>
        <v>0</v>
      </c>
      <c r="AL196" s="346">
        <f t="shared" si="41"/>
        <v>0</v>
      </c>
      <c r="AM196" s="353">
        <f t="shared" si="42"/>
        <v>0</v>
      </c>
      <c r="AN196" s="354">
        <f t="shared" si="43"/>
        <v>0</v>
      </c>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row>
    <row r="197" spans="1:219" ht="13.9" customHeight="1">
      <c r="A197" s="392"/>
      <c r="B197" s="160"/>
      <c r="C197" s="161"/>
      <c r="D197" s="161"/>
      <c r="E197" s="255"/>
      <c r="F197" s="396">
        <v>0</v>
      </c>
      <c r="G197" s="181"/>
      <c r="H197" s="186"/>
      <c r="I197" s="162"/>
      <c r="J197" s="163"/>
      <c r="K197" s="164"/>
      <c r="L197" s="164"/>
      <c r="M197" s="187"/>
      <c r="N197" s="458"/>
      <c r="O197" s="463"/>
      <c r="P197" s="190"/>
      <c r="Q197" s="165"/>
      <c r="R197" s="166"/>
      <c r="S197" s="191"/>
      <c r="T197" s="195"/>
      <c r="U197" s="167"/>
      <c r="V197" s="196"/>
      <c r="W197" s="199">
        <f t="shared" si="30"/>
        <v>0</v>
      </c>
      <c r="X197" s="344">
        <f>IF(G197&gt;0,HLOOKUP(C197,'Utility Allowances'!$O$33:$S$34,2),0)</f>
        <v>0</v>
      </c>
      <c r="Y197" s="345">
        <f t="shared" si="31"/>
        <v>0</v>
      </c>
      <c r="Z197" s="168">
        <f t="shared" si="32"/>
        <v>0</v>
      </c>
      <c r="AA197" s="346">
        <f t="shared" si="33"/>
        <v>0</v>
      </c>
      <c r="AB197" s="344">
        <f>IF(Y197&gt;0,VLOOKUP($Y197,'Reference Data 2'!$B$7:$C$71,2),0)</f>
        <v>0</v>
      </c>
      <c r="AC197" s="347">
        <f t="shared" si="34"/>
        <v>0</v>
      </c>
      <c r="AD197" s="348">
        <f t="shared" si="35"/>
        <v>0</v>
      </c>
      <c r="AE197" s="349">
        <f>IF(Y197&gt;0,VLOOKUP($Y197,'Reference Data 2'!$B$9:$D$71,3),0)</f>
        <v>0</v>
      </c>
      <c r="AF197" s="347">
        <f t="shared" si="36"/>
        <v>0</v>
      </c>
      <c r="AG197" s="346">
        <f t="shared" si="37"/>
        <v>0</v>
      </c>
      <c r="AH197" s="350">
        <f t="shared" si="38"/>
        <v>0</v>
      </c>
      <c r="AI197" s="351">
        <f t="shared" si="39"/>
        <v>0</v>
      </c>
      <c r="AJ197" s="352">
        <f t="shared" si="40"/>
        <v>0</v>
      </c>
      <c r="AK197" s="349">
        <f>IF(AA197&gt;0,VLOOKUP(C197,'Reference Data 1'!$N$13:$O$17,2),0)</f>
        <v>0</v>
      </c>
      <c r="AL197" s="346">
        <f t="shared" si="41"/>
        <v>0</v>
      </c>
      <c r="AM197" s="353">
        <f t="shared" si="42"/>
        <v>0</v>
      </c>
      <c r="AN197" s="354">
        <f t="shared" si="43"/>
        <v>0</v>
      </c>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row>
    <row r="198" spans="1:219" ht="13.9" customHeight="1">
      <c r="A198" s="392"/>
      <c r="B198" s="160"/>
      <c r="C198" s="161"/>
      <c r="D198" s="161"/>
      <c r="E198" s="255"/>
      <c r="F198" s="396">
        <v>0</v>
      </c>
      <c r="G198" s="181"/>
      <c r="H198" s="186"/>
      <c r="I198" s="162"/>
      <c r="J198" s="163"/>
      <c r="K198" s="164"/>
      <c r="L198" s="164"/>
      <c r="M198" s="187"/>
      <c r="N198" s="458"/>
      <c r="O198" s="463"/>
      <c r="P198" s="190"/>
      <c r="Q198" s="165"/>
      <c r="R198" s="166"/>
      <c r="S198" s="191"/>
      <c r="T198" s="195"/>
      <c r="U198" s="167"/>
      <c r="V198" s="196"/>
      <c r="W198" s="199">
        <f t="shared" si="30"/>
        <v>0</v>
      </c>
      <c r="X198" s="344">
        <f>IF(G198&gt;0,HLOOKUP(C198,'Utility Allowances'!$O$33:$S$34,2),0)</f>
        <v>0</v>
      </c>
      <c r="Y198" s="345">
        <f t="shared" si="31"/>
        <v>0</v>
      </c>
      <c r="Z198" s="168">
        <f t="shared" si="32"/>
        <v>0</v>
      </c>
      <c r="AA198" s="346">
        <f t="shared" si="33"/>
        <v>0</v>
      </c>
      <c r="AB198" s="344">
        <f>IF(Y198&gt;0,VLOOKUP($Y198,'Reference Data 2'!$B$7:$C$71,2),0)</f>
        <v>0</v>
      </c>
      <c r="AC198" s="347">
        <f t="shared" si="34"/>
        <v>0</v>
      </c>
      <c r="AD198" s="348">
        <f t="shared" si="35"/>
        <v>0</v>
      </c>
      <c r="AE198" s="349">
        <f>IF(Y198&gt;0,VLOOKUP($Y198,'Reference Data 2'!$B$9:$D$71,3),0)</f>
        <v>0</v>
      </c>
      <c r="AF198" s="347">
        <f t="shared" si="36"/>
        <v>0</v>
      </c>
      <c r="AG198" s="346">
        <f t="shared" si="37"/>
        <v>0</v>
      </c>
      <c r="AH198" s="350">
        <f t="shared" si="38"/>
        <v>0</v>
      </c>
      <c r="AI198" s="351">
        <f t="shared" si="39"/>
        <v>0</v>
      </c>
      <c r="AJ198" s="352">
        <f t="shared" si="40"/>
        <v>0</v>
      </c>
      <c r="AK198" s="349">
        <f>IF(AA198&gt;0,VLOOKUP(C198,'Reference Data 1'!$N$13:$O$17,2),0)</f>
        <v>0</v>
      </c>
      <c r="AL198" s="346">
        <f t="shared" si="41"/>
        <v>0</v>
      </c>
      <c r="AM198" s="353">
        <f t="shared" si="42"/>
        <v>0</v>
      </c>
      <c r="AN198" s="354">
        <f t="shared" si="43"/>
        <v>0</v>
      </c>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row>
    <row r="199" spans="1:219" ht="13.9" customHeight="1">
      <c r="A199" s="392"/>
      <c r="B199" s="160"/>
      <c r="C199" s="161"/>
      <c r="D199" s="161"/>
      <c r="E199" s="255"/>
      <c r="F199" s="396">
        <v>0</v>
      </c>
      <c r="G199" s="181"/>
      <c r="H199" s="186"/>
      <c r="I199" s="162"/>
      <c r="J199" s="163"/>
      <c r="K199" s="164"/>
      <c r="L199" s="164"/>
      <c r="M199" s="187"/>
      <c r="N199" s="458"/>
      <c r="O199" s="463"/>
      <c r="P199" s="190"/>
      <c r="Q199" s="165"/>
      <c r="R199" s="166"/>
      <c r="S199" s="191"/>
      <c r="T199" s="195"/>
      <c r="U199" s="167"/>
      <c r="V199" s="196"/>
      <c r="W199" s="199">
        <f t="shared" si="30"/>
        <v>0</v>
      </c>
      <c r="X199" s="344">
        <f>IF(G199&gt;0,HLOOKUP(C199,'Utility Allowances'!$O$33:$S$34,2),0)</f>
        <v>0</v>
      </c>
      <c r="Y199" s="345">
        <f t="shared" si="31"/>
        <v>0</v>
      </c>
      <c r="Z199" s="168">
        <f t="shared" si="32"/>
        <v>0</v>
      </c>
      <c r="AA199" s="346">
        <f t="shared" si="33"/>
        <v>0</v>
      </c>
      <c r="AB199" s="344">
        <f>IF(Y199&gt;0,VLOOKUP($Y199,'Reference Data 2'!$B$7:$C$71,2),0)</f>
        <v>0</v>
      </c>
      <c r="AC199" s="347">
        <f t="shared" si="34"/>
        <v>0</v>
      </c>
      <c r="AD199" s="348">
        <f t="shared" si="35"/>
        <v>0</v>
      </c>
      <c r="AE199" s="349">
        <f>IF(Y199&gt;0,VLOOKUP($Y199,'Reference Data 2'!$B$9:$D$71,3),0)</f>
        <v>0</v>
      </c>
      <c r="AF199" s="347">
        <f t="shared" si="36"/>
        <v>0</v>
      </c>
      <c r="AG199" s="346">
        <f t="shared" si="37"/>
        <v>0</v>
      </c>
      <c r="AH199" s="350">
        <f t="shared" si="38"/>
        <v>0</v>
      </c>
      <c r="AI199" s="351">
        <f t="shared" si="39"/>
        <v>0</v>
      </c>
      <c r="AJ199" s="352">
        <f t="shared" si="40"/>
        <v>0</v>
      </c>
      <c r="AK199" s="349">
        <f>IF(AA199&gt;0,VLOOKUP(C199,'Reference Data 1'!$N$13:$O$17,2),0)</f>
        <v>0</v>
      </c>
      <c r="AL199" s="346">
        <f t="shared" si="41"/>
        <v>0</v>
      </c>
      <c r="AM199" s="353">
        <f t="shared" si="42"/>
        <v>0</v>
      </c>
      <c r="AN199" s="354">
        <f t="shared" si="43"/>
        <v>0</v>
      </c>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row>
    <row r="200" spans="1:219" ht="13.9" customHeight="1">
      <c r="A200" s="392"/>
      <c r="B200" s="160"/>
      <c r="C200" s="161"/>
      <c r="D200" s="161"/>
      <c r="E200" s="255"/>
      <c r="F200" s="396">
        <v>0</v>
      </c>
      <c r="G200" s="181"/>
      <c r="H200" s="186"/>
      <c r="I200" s="162"/>
      <c r="J200" s="163"/>
      <c r="K200" s="164"/>
      <c r="L200" s="164"/>
      <c r="M200" s="187"/>
      <c r="N200" s="458"/>
      <c r="O200" s="463"/>
      <c r="P200" s="190"/>
      <c r="Q200" s="165"/>
      <c r="R200" s="166"/>
      <c r="S200" s="191"/>
      <c r="T200" s="195"/>
      <c r="U200" s="167"/>
      <c r="V200" s="196"/>
      <c r="W200" s="199">
        <f t="shared" si="30"/>
        <v>0</v>
      </c>
      <c r="X200" s="344">
        <f>IF(G200&gt;0,HLOOKUP(C200,'Utility Allowances'!$O$33:$S$34,2),0)</f>
        <v>0</v>
      </c>
      <c r="Y200" s="345">
        <f t="shared" si="31"/>
        <v>0</v>
      </c>
      <c r="Z200" s="168">
        <f t="shared" si="32"/>
        <v>0</v>
      </c>
      <c r="AA200" s="346">
        <f t="shared" si="33"/>
        <v>0</v>
      </c>
      <c r="AB200" s="344">
        <f>IF(Y200&gt;0,VLOOKUP($Y200,'Reference Data 2'!$B$7:$C$71,2),0)</f>
        <v>0</v>
      </c>
      <c r="AC200" s="347">
        <f t="shared" si="34"/>
        <v>0</v>
      </c>
      <c r="AD200" s="348">
        <f t="shared" si="35"/>
        <v>0</v>
      </c>
      <c r="AE200" s="349">
        <f>IF(Y200&gt;0,VLOOKUP($Y200,'Reference Data 2'!$B$9:$D$71,3),0)</f>
        <v>0</v>
      </c>
      <c r="AF200" s="347">
        <f t="shared" si="36"/>
        <v>0</v>
      </c>
      <c r="AG200" s="346">
        <f t="shared" si="37"/>
        <v>0</v>
      </c>
      <c r="AH200" s="350">
        <f t="shared" si="38"/>
        <v>0</v>
      </c>
      <c r="AI200" s="351">
        <f t="shared" si="39"/>
        <v>0</v>
      </c>
      <c r="AJ200" s="352">
        <f t="shared" si="40"/>
        <v>0</v>
      </c>
      <c r="AK200" s="349">
        <f>IF(AA200&gt;0,VLOOKUP(C200,'Reference Data 1'!$N$13:$O$17,2),0)</f>
        <v>0</v>
      </c>
      <c r="AL200" s="346">
        <f t="shared" si="41"/>
        <v>0</v>
      </c>
      <c r="AM200" s="353">
        <f t="shared" si="42"/>
        <v>0</v>
      </c>
      <c r="AN200" s="354">
        <f t="shared" si="43"/>
        <v>0</v>
      </c>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row>
    <row r="201" spans="1:219" ht="13.9" customHeight="1">
      <c r="A201" s="392"/>
      <c r="B201" s="160"/>
      <c r="C201" s="161"/>
      <c r="D201" s="161"/>
      <c r="E201" s="255"/>
      <c r="F201" s="396">
        <v>0</v>
      </c>
      <c r="G201" s="181"/>
      <c r="H201" s="186"/>
      <c r="I201" s="162"/>
      <c r="J201" s="163"/>
      <c r="K201" s="164"/>
      <c r="L201" s="164"/>
      <c r="M201" s="187"/>
      <c r="N201" s="458"/>
      <c r="O201" s="463"/>
      <c r="P201" s="190"/>
      <c r="Q201" s="165"/>
      <c r="R201" s="166"/>
      <c r="S201" s="191"/>
      <c r="T201" s="195"/>
      <c r="U201" s="167"/>
      <c r="V201" s="196"/>
      <c r="W201" s="199">
        <f t="shared" si="30"/>
        <v>0</v>
      </c>
      <c r="X201" s="344">
        <f>IF(G201&gt;0,HLOOKUP(C201,'Utility Allowances'!$O$33:$S$34,2),0)</f>
        <v>0</v>
      </c>
      <c r="Y201" s="345">
        <f t="shared" si="31"/>
        <v>0</v>
      </c>
      <c r="Z201" s="168">
        <f t="shared" si="32"/>
        <v>0</v>
      </c>
      <c r="AA201" s="346">
        <f t="shared" si="33"/>
        <v>0</v>
      </c>
      <c r="AB201" s="344">
        <f>IF(Y201&gt;0,VLOOKUP($Y201,'Reference Data 2'!$B$7:$C$71,2),0)</f>
        <v>0</v>
      </c>
      <c r="AC201" s="347">
        <f t="shared" si="34"/>
        <v>0</v>
      </c>
      <c r="AD201" s="348">
        <f t="shared" si="35"/>
        <v>0</v>
      </c>
      <c r="AE201" s="349">
        <f>IF(Y201&gt;0,VLOOKUP($Y201,'Reference Data 2'!$B$9:$D$71,3),0)</f>
        <v>0</v>
      </c>
      <c r="AF201" s="347">
        <f t="shared" si="36"/>
        <v>0</v>
      </c>
      <c r="AG201" s="346">
        <f t="shared" si="37"/>
        <v>0</v>
      </c>
      <c r="AH201" s="350">
        <f t="shared" si="38"/>
        <v>0</v>
      </c>
      <c r="AI201" s="351">
        <f t="shared" si="39"/>
        <v>0</v>
      </c>
      <c r="AJ201" s="352">
        <f t="shared" si="40"/>
        <v>0</v>
      </c>
      <c r="AK201" s="349">
        <f>IF(AA201&gt;0,VLOOKUP(C201,'Reference Data 1'!$N$13:$O$17,2),0)</f>
        <v>0</v>
      </c>
      <c r="AL201" s="346">
        <f t="shared" si="41"/>
        <v>0</v>
      </c>
      <c r="AM201" s="353">
        <f t="shared" si="42"/>
        <v>0</v>
      </c>
      <c r="AN201" s="354">
        <f t="shared" si="43"/>
        <v>0</v>
      </c>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row>
    <row r="202" spans="1:219" ht="13.9" customHeight="1">
      <c r="A202" s="392"/>
      <c r="B202" s="160"/>
      <c r="C202" s="161"/>
      <c r="D202" s="161"/>
      <c r="E202" s="255"/>
      <c r="F202" s="396">
        <v>0</v>
      </c>
      <c r="G202" s="181"/>
      <c r="H202" s="186"/>
      <c r="I202" s="162"/>
      <c r="J202" s="163"/>
      <c r="K202" s="164"/>
      <c r="L202" s="164"/>
      <c r="M202" s="187"/>
      <c r="N202" s="458"/>
      <c r="O202" s="463"/>
      <c r="P202" s="190"/>
      <c r="Q202" s="165"/>
      <c r="R202" s="166"/>
      <c r="S202" s="191"/>
      <c r="T202" s="195"/>
      <c r="U202" s="167"/>
      <c r="V202" s="196"/>
      <c r="W202" s="199">
        <f t="shared" ref="W202:W265" si="44">IF(U202&gt;0,U202/LOOKUP(T202,IncomeLimits),0)</f>
        <v>0</v>
      </c>
      <c r="X202" s="344">
        <f>IF(G202&gt;0,HLOOKUP(C202,'Utility Allowances'!$O$33:$S$34,2),0)</f>
        <v>0</v>
      </c>
      <c r="Y202" s="345">
        <f t="shared" ref="Y202:Y265" si="45">+G202+C202</f>
        <v>0</v>
      </c>
      <c r="Z202" s="168">
        <f t="shared" ref="Z202:Z265" si="46">+J202+I202</f>
        <v>0</v>
      </c>
      <c r="AA202" s="346">
        <f t="shared" ref="AA202:AA265" si="47">+H202+J202</f>
        <v>0</v>
      </c>
      <c r="AB202" s="344">
        <f>IF(Y202&gt;0,VLOOKUP($Y202,'Reference Data 2'!$B$7:$C$71,2),0)</f>
        <v>0</v>
      </c>
      <c r="AC202" s="347">
        <f t="shared" ref="AC202:AC265" si="48">+AA202-AB202</f>
        <v>0</v>
      </c>
      <c r="AD202" s="348">
        <f t="shared" ref="AD202:AD265" si="49">+IF(AC202&gt;0,AC202,0)</f>
        <v>0</v>
      </c>
      <c r="AE202" s="349">
        <f>IF(Y202&gt;0,VLOOKUP($Y202,'Reference Data 2'!$B$9:$D$71,3),0)</f>
        <v>0</v>
      </c>
      <c r="AF202" s="347">
        <f t="shared" ref="AF202:AF265" si="50">+AA202-AE202</f>
        <v>0</v>
      </c>
      <c r="AG202" s="346">
        <f t="shared" ref="AG202:AG265" si="51">+IF(AF202&gt;0,AF202,0)</f>
        <v>0</v>
      </c>
      <c r="AH202" s="350">
        <f t="shared" ref="AH202:AH265" si="52">+IF(U202&gt;0,(AA202*12)/U202,0)</f>
        <v>0</v>
      </c>
      <c r="AI202" s="351">
        <f t="shared" ref="AI202:AI265" si="53">+IF(AH202&gt;0.5,AH202,0)</f>
        <v>0</v>
      </c>
      <c r="AJ202" s="352">
        <f t="shared" ref="AJ202:AJ265" si="54">+IF(T202&gt;0,IF(C202&gt;0,T202/C202,T202),0)</f>
        <v>0</v>
      </c>
      <c r="AK202" s="349">
        <f>IF(AA202&gt;0,VLOOKUP(C202,'Reference Data 1'!$N$13:$O$17,2),0)</f>
        <v>0</v>
      </c>
      <c r="AL202" s="346">
        <f t="shared" ref="AL202:AL265" si="55">+AK202-AA202</f>
        <v>0</v>
      </c>
      <c r="AM202" s="353">
        <f t="shared" ref="AM202:AM265" si="56">+C202+E202</f>
        <v>0</v>
      </c>
      <c r="AN202" s="354">
        <f t="shared" ref="AN202:AN265" si="57">+IF(F202=1,C202+0.1,IF(F202=2,C202+0.2,0))</f>
        <v>0</v>
      </c>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row>
    <row r="203" spans="1:219" ht="13.9" customHeight="1">
      <c r="A203" s="392"/>
      <c r="B203" s="160"/>
      <c r="C203" s="161"/>
      <c r="D203" s="161"/>
      <c r="E203" s="255"/>
      <c r="F203" s="396">
        <v>0</v>
      </c>
      <c r="G203" s="181"/>
      <c r="H203" s="186"/>
      <c r="I203" s="162"/>
      <c r="J203" s="163"/>
      <c r="K203" s="164"/>
      <c r="L203" s="164"/>
      <c r="M203" s="187"/>
      <c r="N203" s="458"/>
      <c r="O203" s="463"/>
      <c r="P203" s="190"/>
      <c r="Q203" s="165"/>
      <c r="R203" s="166"/>
      <c r="S203" s="191"/>
      <c r="T203" s="195"/>
      <c r="U203" s="167"/>
      <c r="V203" s="196"/>
      <c r="W203" s="199">
        <f t="shared" si="44"/>
        <v>0</v>
      </c>
      <c r="X203" s="344">
        <f>IF(G203&gt;0,HLOOKUP(C203,'Utility Allowances'!$O$33:$S$34,2),0)</f>
        <v>0</v>
      </c>
      <c r="Y203" s="345">
        <f t="shared" si="45"/>
        <v>0</v>
      </c>
      <c r="Z203" s="168">
        <f t="shared" si="46"/>
        <v>0</v>
      </c>
      <c r="AA203" s="346">
        <f t="shared" si="47"/>
        <v>0</v>
      </c>
      <c r="AB203" s="344">
        <f>IF(Y203&gt;0,VLOOKUP($Y203,'Reference Data 2'!$B$7:$C$71,2),0)</f>
        <v>0</v>
      </c>
      <c r="AC203" s="347">
        <f t="shared" si="48"/>
        <v>0</v>
      </c>
      <c r="AD203" s="348">
        <f t="shared" si="49"/>
        <v>0</v>
      </c>
      <c r="AE203" s="349">
        <f>IF(Y203&gt;0,VLOOKUP($Y203,'Reference Data 2'!$B$9:$D$71,3),0)</f>
        <v>0</v>
      </c>
      <c r="AF203" s="347">
        <f t="shared" si="50"/>
        <v>0</v>
      </c>
      <c r="AG203" s="346">
        <f t="shared" si="51"/>
        <v>0</v>
      </c>
      <c r="AH203" s="350">
        <f t="shared" si="52"/>
        <v>0</v>
      </c>
      <c r="AI203" s="351">
        <f t="shared" si="53"/>
        <v>0</v>
      </c>
      <c r="AJ203" s="352">
        <f t="shared" si="54"/>
        <v>0</v>
      </c>
      <c r="AK203" s="349">
        <f>IF(AA203&gt;0,VLOOKUP(C203,'Reference Data 1'!$N$13:$O$17,2),0)</f>
        <v>0</v>
      </c>
      <c r="AL203" s="346">
        <f t="shared" si="55"/>
        <v>0</v>
      </c>
      <c r="AM203" s="353">
        <f t="shared" si="56"/>
        <v>0</v>
      </c>
      <c r="AN203" s="354">
        <f t="shared" si="57"/>
        <v>0</v>
      </c>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row>
    <row r="204" spans="1:219" ht="13.9" customHeight="1">
      <c r="A204" s="392"/>
      <c r="B204" s="160"/>
      <c r="C204" s="161"/>
      <c r="D204" s="161"/>
      <c r="E204" s="255"/>
      <c r="F204" s="396">
        <v>0</v>
      </c>
      <c r="G204" s="181"/>
      <c r="H204" s="186"/>
      <c r="I204" s="162"/>
      <c r="J204" s="163"/>
      <c r="K204" s="164"/>
      <c r="L204" s="164"/>
      <c r="M204" s="187"/>
      <c r="N204" s="458"/>
      <c r="O204" s="463"/>
      <c r="P204" s="190"/>
      <c r="Q204" s="165"/>
      <c r="R204" s="166"/>
      <c r="S204" s="191"/>
      <c r="T204" s="195"/>
      <c r="U204" s="167"/>
      <c r="V204" s="196"/>
      <c r="W204" s="199">
        <f t="shared" si="44"/>
        <v>0</v>
      </c>
      <c r="X204" s="344">
        <f>IF(G204&gt;0,HLOOKUP(C204,'Utility Allowances'!$O$33:$S$34,2),0)</f>
        <v>0</v>
      </c>
      <c r="Y204" s="345">
        <f t="shared" si="45"/>
        <v>0</v>
      </c>
      <c r="Z204" s="168">
        <f t="shared" si="46"/>
        <v>0</v>
      </c>
      <c r="AA204" s="346">
        <f t="shared" si="47"/>
        <v>0</v>
      </c>
      <c r="AB204" s="344">
        <f>IF(Y204&gt;0,VLOOKUP($Y204,'Reference Data 2'!$B$7:$C$71,2),0)</f>
        <v>0</v>
      </c>
      <c r="AC204" s="347">
        <f t="shared" si="48"/>
        <v>0</v>
      </c>
      <c r="AD204" s="348">
        <f t="shared" si="49"/>
        <v>0</v>
      </c>
      <c r="AE204" s="349">
        <f>IF(Y204&gt;0,VLOOKUP($Y204,'Reference Data 2'!$B$9:$D$71,3),0)</f>
        <v>0</v>
      </c>
      <c r="AF204" s="347">
        <f t="shared" si="50"/>
        <v>0</v>
      </c>
      <c r="AG204" s="346">
        <f t="shared" si="51"/>
        <v>0</v>
      </c>
      <c r="AH204" s="350">
        <f t="shared" si="52"/>
        <v>0</v>
      </c>
      <c r="AI204" s="351">
        <f t="shared" si="53"/>
        <v>0</v>
      </c>
      <c r="AJ204" s="352">
        <f t="shared" si="54"/>
        <v>0</v>
      </c>
      <c r="AK204" s="349">
        <f>IF(AA204&gt;0,VLOOKUP(C204,'Reference Data 1'!$N$13:$O$17,2),0)</f>
        <v>0</v>
      </c>
      <c r="AL204" s="346">
        <f t="shared" si="55"/>
        <v>0</v>
      </c>
      <c r="AM204" s="353">
        <f t="shared" si="56"/>
        <v>0</v>
      </c>
      <c r="AN204" s="354">
        <f t="shared" si="57"/>
        <v>0</v>
      </c>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row>
    <row r="205" spans="1:219" ht="13.9" customHeight="1">
      <c r="A205" s="392"/>
      <c r="B205" s="160"/>
      <c r="C205" s="161"/>
      <c r="D205" s="161"/>
      <c r="E205" s="255"/>
      <c r="F205" s="396">
        <v>0</v>
      </c>
      <c r="G205" s="181"/>
      <c r="H205" s="186"/>
      <c r="I205" s="162"/>
      <c r="J205" s="163"/>
      <c r="K205" s="164"/>
      <c r="L205" s="164"/>
      <c r="M205" s="187"/>
      <c r="N205" s="458"/>
      <c r="O205" s="463"/>
      <c r="P205" s="190"/>
      <c r="Q205" s="165"/>
      <c r="R205" s="166"/>
      <c r="S205" s="191"/>
      <c r="T205" s="195"/>
      <c r="U205" s="167"/>
      <c r="V205" s="196"/>
      <c r="W205" s="199">
        <f t="shared" si="44"/>
        <v>0</v>
      </c>
      <c r="X205" s="344">
        <f>IF(G205&gt;0,HLOOKUP(C205,'Utility Allowances'!$O$33:$S$34,2),0)</f>
        <v>0</v>
      </c>
      <c r="Y205" s="345">
        <f t="shared" si="45"/>
        <v>0</v>
      </c>
      <c r="Z205" s="168">
        <f t="shared" si="46"/>
        <v>0</v>
      </c>
      <c r="AA205" s="346">
        <f t="shared" si="47"/>
        <v>0</v>
      </c>
      <c r="AB205" s="344">
        <f>IF(Y205&gt;0,VLOOKUP($Y205,'Reference Data 2'!$B$7:$C$71,2),0)</f>
        <v>0</v>
      </c>
      <c r="AC205" s="347">
        <f t="shared" si="48"/>
        <v>0</v>
      </c>
      <c r="AD205" s="348">
        <f t="shared" si="49"/>
        <v>0</v>
      </c>
      <c r="AE205" s="349">
        <f>IF(Y205&gt;0,VLOOKUP($Y205,'Reference Data 2'!$B$9:$D$71,3),0)</f>
        <v>0</v>
      </c>
      <c r="AF205" s="347">
        <f t="shared" si="50"/>
        <v>0</v>
      </c>
      <c r="AG205" s="346">
        <f t="shared" si="51"/>
        <v>0</v>
      </c>
      <c r="AH205" s="350">
        <f t="shared" si="52"/>
        <v>0</v>
      </c>
      <c r="AI205" s="351">
        <f t="shared" si="53"/>
        <v>0</v>
      </c>
      <c r="AJ205" s="352">
        <f t="shared" si="54"/>
        <v>0</v>
      </c>
      <c r="AK205" s="349">
        <f>IF(AA205&gt;0,VLOOKUP(C205,'Reference Data 1'!$N$13:$O$17,2),0)</f>
        <v>0</v>
      </c>
      <c r="AL205" s="346">
        <f t="shared" si="55"/>
        <v>0</v>
      </c>
      <c r="AM205" s="353">
        <f t="shared" si="56"/>
        <v>0</v>
      </c>
      <c r="AN205" s="354">
        <f t="shared" si="57"/>
        <v>0</v>
      </c>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row>
    <row r="206" spans="1:219" ht="13.9" customHeight="1">
      <c r="A206" s="392"/>
      <c r="B206" s="160"/>
      <c r="C206" s="161"/>
      <c r="D206" s="161"/>
      <c r="E206" s="255"/>
      <c r="F206" s="396">
        <v>0</v>
      </c>
      <c r="G206" s="181"/>
      <c r="H206" s="186"/>
      <c r="I206" s="162"/>
      <c r="J206" s="163"/>
      <c r="K206" s="164"/>
      <c r="L206" s="164"/>
      <c r="M206" s="187"/>
      <c r="N206" s="458"/>
      <c r="O206" s="463"/>
      <c r="P206" s="190"/>
      <c r="Q206" s="165"/>
      <c r="R206" s="166"/>
      <c r="S206" s="191"/>
      <c r="T206" s="195"/>
      <c r="U206" s="167"/>
      <c r="V206" s="196"/>
      <c r="W206" s="199">
        <f t="shared" si="44"/>
        <v>0</v>
      </c>
      <c r="X206" s="344">
        <f>IF(G206&gt;0,HLOOKUP(C206,'Utility Allowances'!$O$33:$S$34,2),0)</f>
        <v>0</v>
      </c>
      <c r="Y206" s="345">
        <f t="shared" si="45"/>
        <v>0</v>
      </c>
      <c r="Z206" s="168">
        <f t="shared" si="46"/>
        <v>0</v>
      </c>
      <c r="AA206" s="346">
        <f t="shared" si="47"/>
        <v>0</v>
      </c>
      <c r="AB206" s="344">
        <f>IF(Y206&gt;0,VLOOKUP($Y206,'Reference Data 2'!$B$7:$C$71,2),0)</f>
        <v>0</v>
      </c>
      <c r="AC206" s="347">
        <f t="shared" si="48"/>
        <v>0</v>
      </c>
      <c r="AD206" s="348">
        <f t="shared" si="49"/>
        <v>0</v>
      </c>
      <c r="AE206" s="349">
        <f>IF(Y206&gt;0,VLOOKUP($Y206,'Reference Data 2'!$B$9:$D$71,3),0)</f>
        <v>0</v>
      </c>
      <c r="AF206" s="347">
        <f t="shared" si="50"/>
        <v>0</v>
      </c>
      <c r="AG206" s="346">
        <f t="shared" si="51"/>
        <v>0</v>
      </c>
      <c r="AH206" s="350">
        <f t="shared" si="52"/>
        <v>0</v>
      </c>
      <c r="AI206" s="351">
        <f t="shared" si="53"/>
        <v>0</v>
      </c>
      <c r="AJ206" s="352">
        <f t="shared" si="54"/>
        <v>0</v>
      </c>
      <c r="AK206" s="349">
        <f>IF(AA206&gt;0,VLOOKUP(C206,'Reference Data 1'!$N$13:$O$17,2),0)</f>
        <v>0</v>
      </c>
      <c r="AL206" s="346">
        <f t="shared" si="55"/>
        <v>0</v>
      </c>
      <c r="AM206" s="353">
        <f t="shared" si="56"/>
        <v>0</v>
      </c>
      <c r="AN206" s="354">
        <f t="shared" si="57"/>
        <v>0</v>
      </c>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row>
    <row r="207" spans="1:219" ht="13.9" customHeight="1">
      <c r="A207" s="392"/>
      <c r="B207" s="160"/>
      <c r="C207" s="161"/>
      <c r="D207" s="161"/>
      <c r="E207" s="255"/>
      <c r="F207" s="396">
        <v>0</v>
      </c>
      <c r="G207" s="181"/>
      <c r="H207" s="186"/>
      <c r="I207" s="162"/>
      <c r="J207" s="163"/>
      <c r="K207" s="164"/>
      <c r="L207" s="164"/>
      <c r="M207" s="187"/>
      <c r="N207" s="458"/>
      <c r="O207" s="463"/>
      <c r="P207" s="190"/>
      <c r="Q207" s="165"/>
      <c r="R207" s="166"/>
      <c r="S207" s="191"/>
      <c r="T207" s="195"/>
      <c r="U207" s="167"/>
      <c r="V207" s="196"/>
      <c r="W207" s="199">
        <f t="shared" si="44"/>
        <v>0</v>
      </c>
      <c r="X207" s="344">
        <f>IF(G207&gt;0,HLOOKUP(C207,'Utility Allowances'!$O$33:$S$34,2),0)</f>
        <v>0</v>
      </c>
      <c r="Y207" s="345">
        <f t="shared" si="45"/>
        <v>0</v>
      </c>
      <c r="Z207" s="168">
        <f t="shared" si="46"/>
        <v>0</v>
      </c>
      <c r="AA207" s="346">
        <f t="shared" si="47"/>
        <v>0</v>
      </c>
      <c r="AB207" s="344">
        <f>IF(Y207&gt;0,VLOOKUP($Y207,'Reference Data 2'!$B$7:$C$71,2),0)</f>
        <v>0</v>
      </c>
      <c r="AC207" s="347">
        <f t="shared" si="48"/>
        <v>0</v>
      </c>
      <c r="AD207" s="348">
        <f t="shared" si="49"/>
        <v>0</v>
      </c>
      <c r="AE207" s="349">
        <f>IF(Y207&gt;0,VLOOKUP($Y207,'Reference Data 2'!$B$9:$D$71,3),0)</f>
        <v>0</v>
      </c>
      <c r="AF207" s="347">
        <f t="shared" si="50"/>
        <v>0</v>
      </c>
      <c r="AG207" s="346">
        <f t="shared" si="51"/>
        <v>0</v>
      </c>
      <c r="AH207" s="350">
        <f t="shared" si="52"/>
        <v>0</v>
      </c>
      <c r="AI207" s="351">
        <f t="shared" si="53"/>
        <v>0</v>
      </c>
      <c r="AJ207" s="352">
        <f t="shared" si="54"/>
        <v>0</v>
      </c>
      <c r="AK207" s="349">
        <f>IF(AA207&gt;0,VLOOKUP(C207,'Reference Data 1'!$N$13:$O$17,2),0)</f>
        <v>0</v>
      </c>
      <c r="AL207" s="346">
        <f t="shared" si="55"/>
        <v>0</v>
      </c>
      <c r="AM207" s="353">
        <f t="shared" si="56"/>
        <v>0</v>
      </c>
      <c r="AN207" s="354">
        <f t="shared" si="57"/>
        <v>0</v>
      </c>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row>
    <row r="208" spans="1:219" ht="13.9" customHeight="1">
      <c r="A208" s="392"/>
      <c r="B208" s="160"/>
      <c r="C208" s="161"/>
      <c r="D208" s="161"/>
      <c r="E208" s="255"/>
      <c r="F208" s="396">
        <v>0</v>
      </c>
      <c r="G208" s="181"/>
      <c r="H208" s="186"/>
      <c r="I208" s="162"/>
      <c r="J208" s="163"/>
      <c r="K208" s="164"/>
      <c r="L208" s="164"/>
      <c r="M208" s="187"/>
      <c r="N208" s="458"/>
      <c r="O208" s="463"/>
      <c r="P208" s="190"/>
      <c r="Q208" s="165"/>
      <c r="R208" s="166"/>
      <c r="S208" s="191"/>
      <c r="T208" s="195"/>
      <c r="U208" s="167"/>
      <c r="V208" s="196"/>
      <c r="W208" s="199">
        <f t="shared" si="44"/>
        <v>0</v>
      </c>
      <c r="X208" s="344">
        <f>IF(G208&gt;0,HLOOKUP(C208,'Utility Allowances'!$O$33:$S$34,2),0)</f>
        <v>0</v>
      </c>
      <c r="Y208" s="345">
        <f t="shared" si="45"/>
        <v>0</v>
      </c>
      <c r="Z208" s="168">
        <f t="shared" si="46"/>
        <v>0</v>
      </c>
      <c r="AA208" s="346">
        <f t="shared" si="47"/>
        <v>0</v>
      </c>
      <c r="AB208" s="344">
        <f>IF(Y208&gt;0,VLOOKUP($Y208,'Reference Data 2'!$B$7:$C$71,2),0)</f>
        <v>0</v>
      </c>
      <c r="AC208" s="347">
        <f t="shared" si="48"/>
        <v>0</v>
      </c>
      <c r="AD208" s="348">
        <f t="shared" si="49"/>
        <v>0</v>
      </c>
      <c r="AE208" s="349">
        <f>IF(Y208&gt;0,VLOOKUP($Y208,'Reference Data 2'!$B$9:$D$71,3),0)</f>
        <v>0</v>
      </c>
      <c r="AF208" s="347">
        <f t="shared" si="50"/>
        <v>0</v>
      </c>
      <c r="AG208" s="346">
        <f t="shared" si="51"/>
        <v>0</v>
      </c>
      <c r="AH208" s="350">
        <f t="shared" si="52"/>
        <v>0</v>
      </c>
      <c r="AI208" s="351">
        <f t="shared" si="53"/>
        <v>0</v>
      </c>
      <c r="AJ208" s="352">
        <f t="shared" si="54"/>
        <v>0</v>
      </c>
      <c r="AK208" s="349">
        <f>IF(AA208&gt;0,VLOOKUP(C208,'Reference Data 1'!$N$13:$O$17,2),0)</f>
        <v>0</v>
      </c>
      <c r="AL208" s="346">
        <f t="shared" si="55"/>
        <v>0</v>
      </c>
      <c r="AM208" s="353">
        <f t="shared" si="56"/>
        <v>0</v>
      </c>
      <c r="AN208" s="354">
        <f t="shared" si="57"/>
        <v>0</v>
      </c>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row>
    <row r="209" spans="1:219" ht="13.9" customHeight="1">
      <c r="A209" s="392"/>
      <c r="B209" s="160"/>
      <c r="C209" s="161"/>
      <c r="D209" s="161"/>
      <c r="E209" s="255"/>
      <c r="F209" s="396">
        <v>0</v>
      </c>
      <c r="G209" s="181"/>
      <c r="H209" s="186"/>
      <c r="I209" s="162"/>
      <c r="J209" s="163"/>
      <c r="K209" s="164"/>
      <c r="L209" s="164"/>
      <c r="M209" s="187"/>
      <c r="N209" s="458"/>
      <c r="O209" s="463"/>
      <c r="P209" s="190"/>
      <c r="Q209" s="165"/>
      <c r="R209" s="166"/>
      <c r="S209" s="191"/>
      <c r="T209" s="195"/>
      <c r="U209" s="167"/>
      <c r="V209" s="196"/>
      <c r="W209" s="199">
        <f t="shared" si="44"/>
        <v>0</v>
      </c>
      <c r="X209" s="344">
        <f>IF(G209&gt;0,HLOOKUP(C209,'Utility Allowances'!$O$33:$S$34,2),0)</f>
        <v>0</v>
      </c>
      <c r="Y209" s="345">
        <f t="shared" si="45"/>
        <v>0</v>
      </c>
      <c r="Z209" s="168">
        <f t="shared" si="46"/>
        <v>0</v>
      </c>
      <c r="AA209" s="346">
        <f t="shared" si="47"/>
        <v>0</v>
      </c>
      <c r="AB209" s="344">
        <f>IF(Y209&gt;0,VLOOKUP($Y209,'Reference Data 2'!$B$7:$C$71,2),0)</f>
        <v>0</v>
      </c>
      <c r="AC209" s="347">
        <f t="shared" si="48"/>
        <v>0</v>
      </c>
      <c r="AD209" s="348">
        <f t="shared" si="49"/>
        <v>0</v>
      </c>
      <c r="AE209" s="349">
        <f>IF(Y209&gt;0,VLOOKUP($Y209,'Reference Data 2'!$B$9:$D$71,3),0)</f>
        <v>0</v>
      </c>
      <c r="AF209" s="347">
        <f t="shared" si="50"/>
        <v>0</v>
      </c>
      <c r="AG209" s="346">
        <f t="shared" si="51"/>
        <v>0</v>
      </c>
      <c r="AH209" s="350">
        <f t="shared" si="52"/>
        <v>0</v>
      </c>
      <c r="AI209" s="351">
        <f t="shared" si="53"/>
        <v>0</v>
      </c>
      <c r="AJ209" s="352">
        <f t="shared" si="54"/>
        <v>0</v>
      </c>
      <c r="AK209" s="349">
        <f>IF(AA209&gt;0,VLOOKUP(C209,'Reference Data 1'!$N$13:$O$17,2),0)</f>
        <v>0</v>
      </c>
      <c r="AL209" s="346">
        <f t="shared" si="55"/>
        <v>0</v>
      </c>
      <c r="AM209" s="353">
        <f t="shared" si="56"/>
        <v>0</v>
      </c>
      <c r="AN209" s="354">
        <f t="shared" si="57"/>
        <v>0</v>
      </c>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row>
    <row r="210" spans="1:219" ht="13.9" customHeight="1">
      <c r="A210" s="392"/>
      <c r="B210" s="160"/>
      <c r="C210" s="161"/>
      <c r="D210" s="161"/>
      <c r="E210" s="255"/>
      <c r="F210" s="396">
        <v>0</v>
      </c>
      <c r="G210" s="181"/>
      <c r="H210" s="186"/>
      <c r="I210" s="162"/>
      <c r="J210" s="163"/>
      <c r="K210" s="164"/>
      <c r="L210" s="164"/>
      <c r="M210" s="187"/>
      <c r="N210" s="458"/>
      <c r="O210" s="463"/>
      <c r="P210" s="190"/>
      <c r="Q210" s="165"/>
      <c r="R210" s="166"/>
      <c r="S210" s="191"/>
      <c r="T210" s="195"/>
      <c r="U210" s="167"/>
      <c r="V210" s="196"/>
      <c r="W210" s="199">
        <f t="shared" si="44"/>
        <v>0</v>
      </c>
      <c r="X210" s="344">
        <f>IF(G210&gt;0,HLOOKUP(C210,'Utility Allowances'!$O$33:$S$34,2),0)</f>
        <v>0</v>
      </c>
      <c r="Y210" s="345">
        <f t="shared" si="45"/>
        <v>0</v>
      </c>
      <c r="Z210" s="168">
        <f t="shared" si="46"/>
        <v>0</v>
      </c>
      <c r="AA210" s="346">
        <f t="shared" si="47"/>
        <v>0</v>
      </c>
      <c r="AB210" s="344">
        <f>IF(Y210&gt;0,VLOOKUP($Y210,'Reference Data 2'!$B$7:$C$71,2),0)</f>
        <v>0</v>
      </c>
      <c r="AC210" s="347">
        <f t="shared" si="48"/>
        <v>0</v>
      </c>
      <c r="AD210" s="348">
        <f t="shared" si="49"/>
        <v>0</v>
      </c>
      <c r="AE210" s="349">
        <f>IF(Y210&gt;0,VLOOKUP($Y210,'Reference Data 2'!$B$9:$D$71,3),0)</f>
        <v>0</v>
      </c>
      <c r="AF210" s="347">
        <f t="shared" si="50"/>
        <v>0</v>
      </c>
      <c r="AG210" s="346">
        <f t="shared" si="51"/>
        <v>0</v>
      </c>
      <c r="AH210" s="350">
        <f t="shared" si="52"/>
        <v>0</v>
      </c>
      <c r="AI210" s="351">
        <f t="shared" si="53"/>
        <v>0</v>
      </c>
      <c r="AJ210" s="352">
        <f t="shared" si="54"/>
        <v>0</v>
      </c>
      <c r="AK210" s="349">
        <f>IF(AA210&gt;0,VLOOKUP(C210,'Reference Data 1'!$N$13:$O$17,2),0)</f>
        <v>0</v>
      </c>
      <c r="AL210" s="346">
        <f t="shared" si="55"/>
        <v>0</v>
      </c>
      <c r="AM210" s="353">
        <f t="shared" si="56"/>
        <v>0</v>
      </c>
      <c r="AN210" s="354">
        <f t="shared" si="57"/>
        <v>0</v>
      </c>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row>
    <row r="211" spans="1:219" ht="13.9" customHeight="1">
      <c r="A211" s="392"/>
      <c r="B211" s="160"/>
      <c r="C211" s="161"/>
      <c r="D211" s="161"/>
      <c r="E211" s="255"/>
      <c r="F211" s="396">
        <v>0</v>
      </c>
      <c r="G211" s="181"/>
      <c r="H211" s="186"/>
      <c r="I211" s="162"/>
      <c r="J211" s="163"/>
      <c r="K211" s="164"/>
      <c r="L211" s="164"/>
      <c r="M211" s="187"/>
      <c r="N211" s="458"/>
      <c r="O211" s="463"/>
      <c r="P211" s="190"/>
      <c r="Q211" s="165"/>
      <c r="R211" s="166"/>
      <c r="S211" s="191"/>
      <c r="T211" s="195"/>
      <c r="U211" s="167"/>
      <c r="V211" s="196"/>
      <c r="W211" s="199">
        <f t="shared" si="44"/>
        <v>0</v>
      </c>
      <c r="X211" s="344">
        <f>IF(G211&gt;0,HLOOKUP(C211,'Utility Allowances'!$O$33:$S$34,2),0)</f>
        <v>0</v>
      </c>
      <c r="Y211" s="345">
        <f t="shared" si="45"/>
        <v>0</v>
      </c>
      <c r="Z211" s="168">
        <f t="shared" si="46"/>
        <v>0</v>
      </c>
      <c r="AA211" s="346">
        <f t="shared" si="47"/>
        <v>0</v>
      </c>
      <c r="AB211" s="344">
        <f>IF(Y211&gt;0,VLOOKUP($Y211,'Reference Data 2'!$B$7:$C$71,2),0)</f>
        <v>0</v>
      </c>
      <c r="AC211" s="347">
        <f t="shared" si="48"/>
        <v>0</v>
      </c>
      <c r="AD211" s="348">
        <f t="shared" si="49"/>
        <v>0</v>
      </c>
      <c r="AE211" s="349">
        <f>IF(Y211&gt;0,VLOOKUP($Y211,'Reference Data 2'!$B$9:$D$71,3),0)</f>
        <v>0</v>
      </c>
      <c r="AF211" s="347">
        <f t="shared" si="50"/>
        <v>0</v>
      </c>
      <c r="AG211" s="346">
        <f t="shared" si="51"/>
        <v>0</v>
      </c>
      <c r="AH211" s="350">
        <f t="shared" si="52"/>
        <v>0</v>
      </c>
      <c r="AI211" s="351">
        <f t="shared" si="53"/>
        <v>0</v>
      </c>
      <c r="AJ211" s="352">
        <f t="shared" si="54"/>
        <v>0</v>
      </c>
      <c r="AK211" s="349">
        <f>IF(AA211&gt;0,VLOOKUP(C211,'Reference Data 1'!$N$13:$O$17,2),0)</f>
        <v>0</v>
      </c>
      <c r="AL211" s="346">
        <f t="shared" si="55"/>
        <v>0</v>
      </c>
      <c r="AM211" s="353">
        <f t="shared" si="56"/>
        <v>0</v>
      </c>
      <c r="AN211" s="354">
        <f t="shared" si="57"/>
        <v>0</v>
      </c>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row>
    <row r="212" spans="1:219" ht="13.9" customHeight="1">
      <c r="A212" s="392"/>
      <c r="B212" s="160"/>
      <c r="C212" s="161"/>
      <c r="D212" s="161"/>
      <c r="E212" s="255"/>
      <c r="F212" s="396">
        <v>0</v>
      </c>
      <c r="G212" s="181"/>
      <c r="H212" s="186"/>
      <c r="I212" s="162"/>
      <c r="J212" s="163"/>
      <c r="K212" s="164"/>
      <c r="L212" s="164"/>
      <c r="M212" s="187"/>
      <c r="N212" s="458"/>
      <c r="O212" s="463"/>
      <c r="P212" s="190"/>
      <c r="Q212" s="165"/>
      <c r="R212" s="166"/>
      <c r="S212" s="191"/>
      <c r="T212" s="195"/>
      <c r="U212" s="167"/>
      <c r="V212" s="196"/>
      <c r="W212" s="199">
        <f t="shared" si="44"/>
        <v>0</v>
      </c>
      <c r="X212" s="344">
        <f>IF(G212&gt;0,HLOOKUP(C212,'Utility Allowances'!$O$33:$S$34,2),0)</f>
        <v>0</v>
      </c>
      <c r="Y212" s="345">
        <f t="shared" si="45"/>
        <v>0</v>
      </c>
      <c r="Z212" s="168">
        <f t="shared" si="46"/>
        <v>0</v>
      </c>
      <c r="AA212" s="346">
        <f t="shared" si="47"/>
        <v>0</v>
      </c>
      <c r="AB212" s="344">
        <f>IF(Y212&gt;0,VLOOKUP($Y212,'Reference Data 2'!$B$7:$C$71,2),0)</f>
        <v>0</v>
      </c>
      <c r="AC212" s="347">
        <f t="shared" si="48"/>
        <v>0</v>
      </c>
      <c r="AD212" s="348">
        <f t="shared" si="49"/>
        <v>0</v>
      </c>
      <c r="AE212" s="349">
        <f>IF(Y212&gt;0,VLOOKUP($Y212,'Reference Data 2'!$B$9:$D$71,3),0)</f>
        <v>0</v>
      </c>
      <c r="AF212" s="347">
        <f t="shared" si="50"/>
        <v>0</v>
      </c>
      <c r="AG212" s="346">
        <f t="shared" si="51"/>
        <v>0</v>
      </c>
      <c r="AH212" s="350">
        <f t="shared" si="52"/>
        <v>0</v>
      </c>
      <c r="AI212" s="351">
        <f t="shared" si="53"/>
        <v>0</v>
      </c>
      <c r="AJ212" s="352">
        <f t="shared" si="54"/>
        <v>0</v>
      </c>
      <c r="AK212" s="349">
        <f>IF(AA212&gt;0,VLOOKUP(C212,'Reference Data 1'!$N$13:$O$17,2),0)</f>
        <v>0</v>
      </c>
      <c r="AL212" s="346">
        <f t="shared" si="55"/>
        <v>0</v>
      </c>
      <c r="AM212" s="353">
        <f t="shared" si="56"/>
        <v>0</v>
      </c>
      <c r="AN212" s="354">
        <f t="shared" si="57"/>
        <v>0</v>
      </c>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row>
    <row r="213" spans="1:219" ht="13.9" customHeight="1">
      <c r="A213" s="392"/>
      <c r="B213" s="160"/>
      <c r="C213" s="161"/>
      <c r="D213" s="161"/>
      <c r="E213" s="255"/>
      <c r="F213" s="396">
        <v>0</v>
      </c>
      <c r="G213" s="181"/>
      <c r="H213" s="186"/>
      <c r="I213" s="162"/>
      <c r="J213" s="163"/>
      <c r="K213" s="164"/>
      <c r="L213" s="164"/>
      <c r="M213" s="187"/>
      <c r="N213" s="458"/>
      <c r="O213" s="463"/>
      <c r="P213" s="190"/>
      <c r="Q213" s="165"/>
      <c r="R213" s="166"/>
      <c r="S213" s="191"/>
      <c r="T213" s="195"/>
      <c r="U213" s="167"/>
      <c r="V213" s="196"/>
      <c r="W213" s="199">
        <f t="shared" si="44"/>
        <v>0</v>
      </c>
      <c r="X213" s="344">
        <f>IF(G213&gt;0,HLOOKUP(C213,'Utility Allowances'!$O$33:$S$34,2),0)</f>
        <v>0</v>
      </c>
      <c r="Y213" s="345">
        <f t="shared" si="45"/>
        <v>0</v>
      </c>
      <c r="Z213" s="168">
        <f t="shared" si="46"/>
        <v>0</v>
      </c>
      <c r="AA213" s="346">
        <f t="shared" si="47"/>
        <v>0</v>
      </c>
      <c r="AB213" s="344">
        <f>IF(Y213&gt;0,VLOOKUP($Y213,'Reference Data 2'!$B$7:$C$71,2),0)</f>
        <v>0</v>
      </c>
      <c r="AC213" s="347">
        <f t="shared" si="48"/>
        <v>0</v>
      </c>
      <c r="AD213" s="348">
        <f t="shared" si="49"/>
        <v>0</v>
      </c>
      <c r="AE213" s="349">
        <f>IF(Y213&gt;0,VLOOKUP($Y213,'Reference Data 2'!$B$9:$D$71,3),0)</f>
        <v>0</v>
      </c>
      <c r="AF213" s="347">
        <f t="shared" si="50"/>
        <v>0</v>
      </c>
      <c r="AG213" s="346">
        <f t="shared" si="51"/>
        <v>0</v>
      </c>
      <c r="AH213" s="350">
        <f t="shared" si="52"/>
        <v>0</v>
      </c>
      <c r="AI213" s="351">
        <f t="shared" si="53"/>
        <v>0</v>
      </c>
      <c r="AJ213" s="352">
        <f t="shared" si="54"/>
        <v>0</v>
      </c>
      <c r="AK213" s="349">
        <f>IF(AA213&gt;0,VLOOKUP(C213,'Reference Data 1'!$N$13:$O$17,2),0)</f>
        <v>0</v>
      </c>
      <c r="AL213" s="346">
        <f t="shared" si="55"/>
        <v>0</v>
      </c>
      <c r="AM213" s="353">
        <f t="shared" si="56"/>
        <v>0</v>
      </c>
      <c r="AN213" s="354">
        <f t="shared" si="57"/>
        <v>0</v>
      </c>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row>
    <row r="214" spans="1:219" ht="13.9" customHeight="1">
      <c r="A214" s="392"/>
      <c r="B214" s="160"/>
      <c r="C214" s="161"/>
      <c r="D214" s="161"/>
      <c r="E214" s="255"/>
      <c r="F214" s="396">
        <v>0</v>
      </c>
      <c r="G214" s="181"/>
      <c r="H214" s="186"/>
      <c r="I214" s="162"/>
      <c r="J214" s="163"/>
      <c r="K214" s="164"/>
      <c r="L214" s="164"/>
      <c r="M214" s="187"/>
      <c r="N214" s="458"/>
      <c r="O214" s="463"/>
      <c r="P214" s="190"/>
      <c r="Q214" s="165"/>
      <c r="R214" s="166"/>
      <c r="S214" s="191"/>
      <c r="T214" s="195"/>
      <c r="U214" s="167"/>
      <c r="V214" s="196"/>
      <c r="W214" s="199">
        <f t="shared" si="44"/>
        <v>0</v>
      </c>
      <c r="X214" s="344">
        <f>IF(G214&gt;0,HLOOKUP(C214,'Utility Allowances'!$O$33:$S$34,2),0)</f>
        <v>0</v>
      </c>
      <c r="Y214" s="345">
        <f t="shared" si="45"/>
        <v>0</v>
      </c>
      <c r="Z214" s="168">
        <f t="shared" si="46"/>
        <v>0</v>
      </c>
      <c r="AA214" s="346">
        <f t="shared" si="47"/>
        <v>0</v>
      </c>
      <c r="AB214" s="344">
        <f>IF(Y214&gt;0,VLOOKUP($Y214,'Reference Data 2'!$B$7:$C$71,2),0)</f>
        <v>0</v>
      </c>
      <c r="AC214" s="347">
        <f t="shared" si="48"/>
        <v>0</v>
      </c>
      <c r="AD214" s="348">
        <f t="shared" si="49"/>
        <v>0</v>
      </c>
      <c r="AE214" s="349">
        <f>IF(Y214&gt;0,VLOOKUP($Y214,'Reference Data 2'!$B$9:$D$71,3),0)</f>
        <v>0</v>
      </c>
      <c r="AF214" s="347">
        <f t="shared" si="50"/>
        <v>0</v>
      </c>
      <c r="AG214" s="346">
        <f t="shared" si="51"/>
        <v>0</v>
      </c>
      <c r="AH214" s="350">
        <f t="shared" si="52"/>
        <v>0</v>
      </c>
      <c r="AI214" s="351">
        <f t="shared" si="53"/>
        <v>0</v>
      </c>
      <c r="AJ214" s="352">
        <f t="shared" si="54"/>
        <v>0</v>
      </c>
      <c r="AK214" s="349">
        <f>IF(AA214&gt;0,VLOOKUP(C214,'Reference Data 1'!$N$13:$O$17,2),0)</f>
        <v>0</v>
      </c>
      <c r="AL214" s="346">
        <f t="shared" si="55"/>
        <v>0</v>
      </c>
      <c r="AM214" s="353">
        <f t="shared" si="56"/>
        <v>0</v>
      </c>
      <c r="AN214" s="354">
        <f t="shared" si="57"/>
        <v>0</v>
      </c>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row>
    <row r="215" spans="1:219" ht="13.9" customHeight="1">
      <c r="A215" s="392"/>
      <c r="B215" s="160"/>
      <c r="C215" s="161"/>
      <c r="D215" s="161"/>
      <c r="E215" s="255"/>
      <c r="F215" s="396">
        <v>0</v>
      </c>
      <c r="G215" s="181"/>
      <c r="H215" s="186"/>
      <c r="I215" s="162"/>
      <c r="J215" s="163"/>
      <c r="K215" s="164"/>
      <c r="L215" s="164"/>
      <c r="M215" s="187"/>
      <c r="N215" s="458"/>
      <c r="O215" s="463"/>
      <c r="P215" s="190"/>
      <c r="Q215" s="165"/>
      <c r="R215" s="166"/>
      <c r="S215" s="191"/>
      <c r="T215" s="195"/>
      <c r="U215" s="167"/>
      <c r="V215" s="196"/>
      <c r="W215" s="199">
        <f t="shared" si="44"/>
        <v>0</v>
      </c>
      <c r="X215" s="344">
        <f>IF(G215&gt;0,HLOOKUP(C215,'Utility Allowances'!$O$33:$S$34,2),0)</f>
        <v>0</v>
      </c>
      <c r="Y215" s="345">
        <f t="shared" si="45"/>
        <v>0</v>
      </c>
      <c r="Z215" s="168">
        <f t="shared" si="46"/>
        <v>0</v>
      </c>
      <c r="AA215" s="346">
        <f t="shared" si="47"/>
        <v>0</v>
      </c>
      <c r="AB215" s="344">
        <f>IF(Y215&gt;0,VLOOKUP($Y215,'Reference Data 2'!$B$7:$C$71,2),0)</f>
        <v>0</v>
      </c>
      <c r="AC215" s="347">
        <f t="shared" si="48"/>
        <v>0</v>
      </c>
      <c r="AD215" s="348">
        <f t="shared" si="49"/>
        <v>0</v>
      </c>
      <c r="AE215" s="349">
        <f>IF(Y215&gt;0,VLOOKUP($Y215,'Reference Data 2'!$B$9:$D$71,3),0)</f>
        <v>0</v>
      </c>
      <c r="AF215" s="347">
        <f t="shared" si="50"/>
        <v>0</v>
      </c>
      <c r="AG215" s="346">
        <f t="shared" si="51"/>
        <v>0</v>
      </c>
      <c r="AH215" s="350">
        <f t="shared" si="52"/>
        <v>0</v>
      </c>
      <c r="AI215" s="351">
        <f t="shared" si="53"/>
        <v>0</v>
      </c>
      <c r="AJ215" s="352">
        <f t="shared" si="54"/>
        <v>0</v>
      </c>
      <c r="AK215" s="349">
        <f>IF(AA215&gt;0,VLOOKUP(C215,'Reference Data 1'!$N$13:$O$17,2),0)</f>
        <v>0</v>
      </c>
      <c r="AL215" s="346">
        <f t="shared" si="55"/>
        <v>0</v>
      </c>
      <c r="AM215" s="353">
        <f t="shared" si="56"/>
        <v>0</v>
      </c>
      <c r="AN215" s="354">
        <f t="shared" si="57"/>
        <v>0</v>
      </c>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row>
    <row r="216" spans="1:219" ht="13.9" customHeight="1">
      <c r="A216" s="392"/>
      <c r="B216" s="160"/>
      <c r="C216" s="161"/>
      <c r="D216" s="161"/>
      <c r="E216" s="255"/>
      <c r="F216" s="396">
        <v>0</v>
      </c>
      <c r="G216" s="181"/>
      <c r="H216" s="186"/>
      <c r="I216" s="162"/>
      <c r="J216" s="163"/>
      <c r="K216" s="164"/>
      <c r="L216" s="164"/>
      <c r="M216" s="187"/>
      <c r="N216" s="458"/>
      <c r="O216" s="463"/>
      <c r="P216" s="190"/>
      <c r="Q216" s="165"/>
      <c r="R216" s="166"/>
      <c r="S216" s="191"/>
      <c r="T216" s="195"/>
      <c r="U216" s="167"/>
      <c r="V216" s="196"/>
      <c r="W216" s="199">
        <f t="shared" si="44"/>
        <v>0</v>
      </c>
      <c r="X216" s="344">
        <f>IF(G216&gt;0,HLOOKUP(C216,'Utility Allowances'!$O$33:$S$34,2),0)</f>
        <v>0</v>
      </c>
      <c r="Y216" s="345">
        <f t="shared" si="45"/>
        <v>0</v>
      </c>
      <c r="Z216" s="168">
        <f t="shared" si="46"/>
        <v>0</v>
      </c>
      <c r="AA216" s="346">
        <f t="shared" si="47"/>
        <v>0</v>
      </c>
      <c r="AB216" s="344">
        <f>IF(Y216&gt;0,VLOOKUP($Y216,'Reference Data 2'!$B$7:$C$71,2),0)</f>
        <v>0</v>
      </c>
      <c r="AC216" s="347">
        <f t="shared" si="48"/>
        <v>0</v>
      </c>
      <c r="AD216" s="348">
        <f t="shared" si="49"/>
        <v>0</v>
      </c>
      <c r="AE216" s="349">
        <f>IF(Y216&gt;0,VLOOKUP($Y216,'Reference Data 2'!$B$9:$D$71,3),0)</f>
        <v>0</v>
      </c>
      <c r="AF216" s="347">
        <f t="shared" si="50"/>
        <v>0</v>
      </c>
      <c r="AG216" s="346">
        <f t="shared" si="51"/>
        <v>0</v>
      </c>
      <c r="AH216" s="350">
        <f t="shared" si="52"/>
        <v>0</v>
      </c>
      <c r="AI216" s="351">
        <f t="shared" si="53"/>
        <v>0</v>
      </c>
      <c r="AJ216" s="352">
        <f t="shared" si="54"/>
        <v>0</v>
      </c>
      <c r="AK216" s="349">
        <f>IF(AA216&gt;0,VLOOKUP(C216,'Reference Data 1'!$N$13:$O$17,2),0)</f>
        <v>0</v>
      </c>
      <c r="AL216" s="346">
        <f t="shared" si="55"/>
        <v>0</v>
      </c>
      <c r="AM216" s="353">
        <f t="shared" si="56"/>
        <v>0</v>
      </c>
      <c r="AN216" s="354">
        <f t="shared" si="57"/>
        <v>0</v>
      </c>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row>
    <row r="217" spans="1:219" ht="13.9" customHeight="1">
      <c r="A217" s="392"/>
      <c r="B217" s="160"/>
      <c r="C217" s="161"/>
      <c r="D217" s="161"/>
      <c r="E217" s="255"/>
      <c r="F217" s="396">
        <v>0</v>
      </c>
      <c r="G217" s="181"/>
      <c r="H217" s="186"/>
      <c r="I217" s="162"/>
      <c r="J217" s="163"/>
      <c r="K217" s="164"/>
      <c r="L217" s="164"/>
      <c r="M217" s="187"/>
      <c r="N217" s="458"/>
      <c r="O217" s="463"/>
      <c r="P217" s="190"/>
      <c r="Q217" s="165"/>
      <c r="R217" s="166"/>
      <c r="S217" s="191"/>
      <c r="T217" s="195"/>
      <c r="U217" s="167"/>
      <c r="V217" s="196"/>
      <c r="W217" s="199">
        <f t="shared" si="44"/>
        <v>0</v>
      </c>
      <c r="X217" s="344">
        <f>IF(G217&gt;0,HLOOKUP(C217,'Utility Allowances'!$O$33:$S$34,2),0)</f>
        <v>0</v>
      </c>
      <c r="Y217" s="345">
        <f t="shared" si="45"/>
        <v>0</v>
      </c>
      <c r="Z217" s="168">
        <f t="shared" si="46"/>
        <v>0</v>
      </c>
      <c r="AA217" s="346">
        <f t="shared" si="47"/>
        <v>0</v>
      </c>
      <c r="AB217" s="344">
        <f>IF(Y217&gt;0,VLOOKUP($Y217,'Reference Data 2'!$B$7:$C$71,2),0)</f>
        <v>0</v>
      </c>
      <c r="AC217" s="347">
        <f t="shared" si="48"/>
        <v>0</v>
      </c>
      <c r="AD217" s="348">
        <f t="shared" si="49"/>
        <v>0</v>
      </c>
      <c r="AE217" s="349">
        <f>IF(Y217&gt;0,VLOOKUP($Y217,'Reference Data 2'!$B$9:$D$71,3),0)</f>
        <v>0</v>
      </c>
      <c r="AF217" s="347">
        <f t="shared" si="50"/>
        <v>0</v>
      </c>
      <c r="AG217" s="346">
        <f t="shared" si="51"/>
        <v>0</v>
      </c>
      <c r="AH217" s="350">
        <f t="shared" si="52"/>
        <v>0</v>
      </c>
      <c r="AI217" s="351">
        <f t="shared" si="53"/>
        <v>0</v>
      </c>
      <c r="AJ217" s="352">
        <f t="shared" si="54"/>
        <v>0</v>
      </c>
      <c r="AK217" s="349">
        <f>IF(AA217&gt;0,VLOOKUP(C217,'Reference Data 1'!$N$13:$O$17,2),0)</f>
        <v>0</v>
      </c>
      <c r="AL217" s="346">
        <f t="shared" si="55"/>
        <v>0</v>
      </c>
      <c r="AM217" s="353">
        <f t="shared" si="56"/>
        <v>0</v>
      </c>
      <c r="AN217" s="354">
        <f t="shared" si="57"/>
        <v>0</v>
      </c>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row>
    <row r="218" spans="1:219" ht="13.9" customHeight="1">
      <c r="A218" s="392"/>
      <c r="B218" s="160"/>
      <c r="C218" s="161"/>
      <c r="D218" s="161"/>
      <c r="E218" s="255"/>
      <c r="F218" s="396">
        <v>0</v>
      </c>
      <c r="G218" s="181"/>
      <c r="H218" s="186"/>
      <c r="I218" s="162"/>
      <c r="J218" s="163"/>
      <c r="K218" s="164"/>
      <c r="L218" s="164"/>
      <c r="M218" s="187"/>
      <c r="N218" s="458"/>
      <c r="O218" s="463"/>
      <c r="P218" s="190"/>
      <c r="Q218" s="165"/>
      <c r="R218" s="166"/>
      <c r="S218" s="191"/>
      <c r="T218" s="195"/>
      <c r="U218" s="167"/>
      <c r="V218" s="196"/>
      <c r="W218" s="199">
        <f t="shared" si="44"/>
        <v>0</v>
      </c>
      <c r="X218" s="344">
        <f>IF(G218&gt;0,HLOOKUP(C218,'Utility Allowances'!$O$33:$S$34,2),0)</f>
        <v>0</v>
      </c>
      <c r="Y218" s="345">
        <f t="shared" si="45"/>
        <v>0</v>
      </c>
      <c r="Z218" s="168">
        <f t="shared" si="46"/>
        <v>0</v>
      </c>
      <c r="AA218" s="346">
        <f t="shared" si="47"/>
        <v>0</v>
      </c>
      <c r="AB218" s="344">
        <f>IF(Y218&gt;0,VLOOKUP($Y218,'Reference Data 2'!$B$7:$C$71,2),0)</f>
        <v>0</v>
      </c>
      <c r="AC218" s="347">
        <f t="shared" si="48"/>
        <v>0</v>
      </c>
      <c r="AD218" s="348">
        <f t="shared" si="49"/>
        <v>0</v>
      </c>
      <c r="AE218" s="349">
        <f>IF(Y218&gt;0,VLOOKUP($Y218,'Reference Data 2'!$B$9:$D$71,3),0)</f>
        <v>0</v>
      </c>
      <c r="AF218" s="347">
        <f t="shared" si="50"/>
        <v>0</v>
      </c>
      <c r="AG218" s="346">
        <f t="shared" si="51"/>
        <v>0</v>
      </c>
      <c r="AH218" s="350">
        <f t="shared" si="52"/>
        <v>0</v>
      </c>
      <c r="AI218" s="351">
        <f t="shared" si="53"/>
        <v>0</v>
      </c>
      <c r="AJ218" s="352">
        <f t="shared" si="54"/>
        <v>0</v>
      </c>
      <c r="AK218" s="349">
        <f>IF(AA218&gt;0,VLOOKUP(C218,'Reference Data 1'!$N$13:$O$17,2),0)</f>
        <v>0</v>
      </c>
      <c r="AL218" s="346">
        <f t="shared" si="55"/>
        <v>0</v>
      </c>
      <c r="AM218" s="353">
        <f t="shared" si="56"/>
        <v>0</v>
      </c>
      <c r="AN218" s="354">
        <f t="shared" si="57"/>
        <v>0</v>
      </c>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row>
    <row r="219" spans="1:219" ht="13.9" customHeight="1">
      <c r="A219" s="392"/>
      <c r="B219" s="160"/>
      <c r="C219" s="161"/>
      <c r="D219" s="161"/>
      <c r="E219" s="255"/>
      <c r="F219" s="396">
        <v>0</v>
      </c>
      <c r="G219" s="181"/>
      <c r="H219" s="186"/>
      <c r="I219" s="162"/>
      <c r="J219" s="163"/>
      <c r="K219" s="164"/>
      <c r="L219" s="164"/>
      <c r="M219" s="187"/>
      <c r="N219" s="458"/>
      <c r="O219" s="463"/>
      <c r="P219" s="190"/>
      <c r="Q219" s="165"/>
      <c r="R219" s="166"/>
      <c r="S219" s="191"/>
      <c r="T219" s="195"/>
      <c r="U219" s="167"/>
      <c r="V219" s="196"/>
      <c r="W219" s="199">
        <f t="shared" si="44"/>
        <v>0</v>
      </c>
      <c r="X219" s="344">
        <f>IF(G219&gt;0,HLOOKUP(C219,'Utility Allowances'!$O$33:$S$34,2),0)</f>
        <v>0</v>
      </c>
      <c r="Y219" s="345">
        <f t="shared" si="45"/>
        <v>0</v>
      </c>
      <c r="Z219" s="168">
        <f t="shared" si="46"/>
        <v>0</v>
      </c>
      <c r="AA219" s="346">
        <f t="shared" si="47"/>
        <v>0</v>
      </c>
      <c r="AB219" s="344">
        <f>IF(Y219&gt;0,VLOOKUP($Y219,'Reference Data 2'!$B$7:$C$71,2),0)</f>
        <v>0</v>
      </c>
      <c r="AC219" s="347">
        <f t="shared" si="48"/>
        <v>0</v>
      </c>
      <c r="AD219" s="348">
        <f t="shared" si="49"/>
        <v>0</v>
      </c>
      <c r="AE219" s="349">
        <f>IF(Y219&gt;0,VLOOKUP($Y219,'Reference Data 2'!$B$9:$D$71,3),0)</f>
        <v>0</v>
      </c>
      <c r="AF219" s="347">
        <f t="shared" si="50"/>
        <v>0</v>
      </c>
      <c r="AG219" s="346">
        <f t="shared" si="51"/>
        <v>0</v>
      </c>
      <c r="AH219" s="350">
        <f t="shared" si="52"/>
        <v>0</v>
      </c>
      <c r="AI219" s="351">
        <f t="shared" si="53"/>
        <v>0</v>
      </c>
      <c r="AJ219" s="352">
        <f t="shared" si="54"/>
        <v>0</v>
      </c>
      <c r="AK219" s="349">
        <f>IF(AA219&gt;0,VLOOKUP(C219,'Reference Data 1'!$N$13:$O$17,2),0)</f>
        <v>0</v>
      </c>
      <c r="AL219" s="346">
        <f t="shared" si="55"/>
        <v>0</v>
      </c>
      <c r="AM219" s="353">
        <f t="shared" si="56"/>
        <v>0</v>
      </c>
      <c r="AN219" s="354">
        <f t="shared" si="57"/>
        <v>0</v>
      </c>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row>
    <row r="220" spans="1:219" ht="13.9" customHeight="1">
      <c r="A220" s="392"/>
      <c r="B220" s="160"/>
      <c r="C220" s="161"/>
      <c r="D220" s="161"/>
      <c r="E220" s="255"/>
      <c r="F220" s="396">
        <v>0</v>
      </c>
      <c r="G220" s="181"/>
      <c r="H220" s="186"/>
      <c r="I220" s="162"/>
      <c r="J220" s="163"/>
      <c r="K220" s="164"/>
      <c r="L220" s="164"/>
      <c r="M220" s="187"/>
      <c r="N220" s="458"/>
      <c r="O220" s="463"/>
      <c r="P220" s="190"/>
      <c r="Q220" s="165"/>
      <c r="R220" s="166"/>
      <c r="S220" s="191"/>
      <c r="T220" s="195"/>
      <c r="U220" s="167"/>
      <c r="V220" s="196"/>
      <c r="W220" s="199">
        <f t="shared" si="44"/>
        <v>0</v>
      </c>
      <c r="X220" s="344">
        <f>IF(G220&gt;0,HLOOKUP(C220,'Utility Allowances'!$O$33:$S$34,2),0)</f>
        <v>0</v>
      </c>
      <c r="Y220" s="345">
        <f t="shared" si="45"/>
        <v>0</v>
      </c>
      <c r="Z220" s="168">
        <f t="shared" si="46"/>
        <v>0</v>
      </c>
      <c r="AA220" s="346">
        <f t="shared" si="47"/>
        <v>0</v>
      </c>
      <c r="AB220" s="344">
        <f>IF(Y220&gt;0,VLOOKUP($Y220,'Reference Data 2'!$B$7:$C$71,2),0)</f>
        <v>0</v>
      </c>
      <c r="AC220" s="347">
        <f t="shared" si="48"/>
        <v>0</v>
      </c>
      <c r="AD220" s="348">
        <f t="shared" si="49"/>
        <v>0</v>
      </c>
      <c r="AE220" s="349">
        <f>IF(Y220&gt;0,VLOOKUP($Y220,'Reference Data 2'!$B$9:$D$71,3),0)</f>
        <v>0</v>
      </c>
      <c r="AF220" s="347">
        <f t="shared" si="50"/>
        <v>0</v>
      </c>
      <c r="AG220" s="346">
        <f t="shared" si="51"/>
        <v>0</v>
      </c>
      <c r="AH220" s="350">
        <f t="shared" si="52"/>
        <v>0</v>
      </c>
      <c r="AI220" s="351">
        <f t="shared" si="53"/>
        <v>0</v>
      </c>
      <c r="AJ220" s="352">
        <f t="shared" si="54"/>
        <v>0</v>
      </c>
      <c r="AK220" s="349">
        <f>IF(AA220&gt;0,VLOOKUP(C220,'Reference Data 1'!$N$13:$O$17,2),0)</f>
        <v>0</v>
      </c>
      <c r="AL220" s="346">
        <f t="shared" si="55"/>
        <v>0</v>
      </c>
      <c r="AM220" s="353">
        <f t="shared" si="56"/>
        <v>0</v>
      </c>
      <c r="AN220" s="354">
        <f t="shared" si="57"/>
        <v>0</v>
      </c>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row>
    <row r="221" spans="1:219" ht="13.9" customHeight="1">
      <c r="A221" s="392"/>
      <c r="B221" s="160"/>
      <c r="C221" s="161"/>
      <c r="D221" s="161"/>
      <c r="E221" s="255"/>
      <c r="F221" s="396">
        <v>0</v>
      </c>
      <c r="G221" s="181"/>
      <c r="H221" s="186"/>
      <c r="I221" s="162"/>
      <c r="J221" s="163"/>
      <c r="K221" s="164"/>
      <c r="L221" s="164"/>
      <c r="M221" s="187"/>
      <c r="N221" s="458"/>
      <c r="O221" s="463"/>
      <c r="P221" s="190"/>
      <c r="Q221" s="165"/>
      <c r="R221" s="166"/>
      <c r="S221" s="191"/>
      <c r="T221" s="195"/>
      <c r="U221" s="167"/>
      <c r="V221" s="196"/>
      <c r="W221" s="199">
        <f t="shared" si="44"/>
        <v>0</v>
      </c>
      <c r="X221" s="344">
        <f>IF(G221&gt;0,HLOOKUP(C221,'Utility Allowances'!$O$33:$S$34,2),0)</f>
        <v>0</v>
      </c>
      <c r="Y221" s="345">
        <f t="shared" si="45"/>
        <v>0</v>
      </c>
      <c r="Z221" s="168">
        <f t="shared" si="46"/>
        <v>0</v>
      </c>
      <c r="AA221" s="346">
        <f t="shared" si="47"/>
        <v>0</v>
      </c>
      <c r="AB221" s="344">
        <f>IF(Y221&gt;0,VLOOKUP($Y221,'Reference Data 2'!$B$7:$C$71,2),0)</f>
        <v>0</v>
      </c>
      <c r="AC221" s="347">
        <f t="shared" si="48"/>
        <v>0</v>
      </c>
      <c r="AD221" s="348">
        <f t="shared" si="49"/>
        <v>0</v>
      </c>
      <c r="AE221" s="349">
        <f>IF(Y221&gt;0,VLOOKUP($Y221,'Reference Data 2'!$B$9:$D$71,3),0)</f>
        <v>0</v>
      </c>
      <c r="AF221" s="347">
        <f t="shared" si="50"/>
        <v>0</v>
      </c>
      <c r="AG221" s="346">
        <f t="shared" si="51"/>
        <v>0</v>
      </c>
      <c r="AH221" s="350">
        <f t="shared" si="52"/>
        <v>0</v>
      </c>
      <c r="AI221" s="351">
        <f t="shared" si="53"/>
        <v>0</v>
      </c>
      <c r="AJ221" s="352">
        <f t="shared" si="54"/>
        <v>0</v>
      </c>
      <c r="AK221" s="349">
        <f>IF(AA221&gt;0,VLOOKUP(C221,'Reference Data 1'!$N$13:$O$17,2),0)</f>
        <v>0</v>
      </c>
      <c r="AL221" s="346">
        <f t="shared" si="55"/>
        <v>0</v>
      </c>
      <c r="AM221" s="353">
        <f t="shared" si="56"/>
        <v>0</v>
      </c>
      <c r="AN221" s="354">
        <f t="shared" si="57"/>
        <v>0</v>
      </c>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row>
    <row r="222" spans="1:219" ht="13.9" customHeight="1">
      <c r="A222" s="392"/>
      <c r="B222" s="160"/>
      <c r="C222" s="161"/>
      <c r="D222" s="161"/>
      <c r="E222" s="255"/>
      <c r="F222" s="396">
        <v>0</v>
      </c>
      <c r="G222" s="181"/>
      <c r="H222" s="186"/>
      <c r="I222" s="162"/>
      <c r="J222" s="163"/>
      <c r="K222" s="164"/>
      <c r="L222" s="164"/>
      <c r="M222" s="187"/>
      <c r="N222" s="458"/>
      <c r="O222" s="463"/>
      <c r="P222" s="190"/>
      <c r="Q222" s="165"/>
      <c r="R222" s="166"/>
      <c r="S222" s="191"/>
      <c r="T222" s="195"/>
      <c r="U222" s="167"/>
      <c r="V222" s="196"/>
      <c r="W222" s="199">
        <f t="shared" si="44"/>
        <v>0</v>
      </c>
      <c r="X222" s="344">
        <f>IF(G222&gt;0,HLOOKUP(C222,'Utility Allowances'!$O$33:$S$34,2),0)</f>
        <v>0</v>
      </c>
      <c r="Y222" s="345">
        <f t="shared" si="45"/>
        <v>0</v>
      </c>
      <c r="Z222" s="168">
        <f t="shared" si="46"/>
        <v>0</v>
      </c>
      <c r="AA222" s="346">
        <f t="shared" si="47"/>
        <v>0</v>
      </c>
      <c r="AB222" s="344">
        <f>IF(Y222&gt;0,VLOOKUP($Y222,'Reference Data 2'!$B$7:$C$71,2),0)</f>
        <v>0</v>
      </c>
      <c r="AC222" s="347">
        <f t="shared" si="48"/>
        <v>0</v>
      </c>
      <c r="AD222" s="348">
        <f t="shared" si="49"/>
        <v>0</v>
      </c>
      <c r="AE222" s="349">
        <f>IF(Y222&gt;0,VLOOKUP($Y222,'Reference Data 2'!$B$9:$D$71,3),0)</f>
        <v>0</v>
      </c>
      <c r="AF222" s="347">
        <f t="shared" si="50"/>
        <v>0</v>
      </c>
      <c r="AG222" s="346">
        <f t="shared" si="51"/>
        <v>0</v>
      </c>
      <c r="AH222" s="350">
        <f t="shared" si="52"/>
        <v>0</v>
      </c>
      <c r="AI222" s="351">
        <f t="shared" si="53"/>
        <v>0</v>
      </c>
      <c r="AJ222" s="352">
        <f t="shared" si="54"/>
        <v>0</v>
      </c>
      <c r="AK222" s="349">
        <f>IF(AA222&gt;0,VLOOKUP(C222,'Reference Data 1'!$N$13:$O$17,2),0)</f>
        <v>0</v>
      </c>
      <c r="AL222" s="346">
        <f t="shared" si="55"/>
        <v>0</v>
      </c>
      <c r="AM222" s="353">
        <f t="shared" si="56"/>
        <v>0</v>
      </c>
      <c r="AN222" s="354">
        <f t="shared" si="57"/>
        <v>0</v>
      </c>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row>
    <row r="223" spans="1:219" ht="13.9" customHeight="1">
      <c r="A223" s="392"/>
      <c r="B223" s="160"/>
      <c r="C223" s="161"/>
      <c r="D223" s="161"/>
      <c r="E223" s="255"/>
      <c r="F223" s="396">
        <v>0</v>
      </c>
      <c r="G223" s="181"/>
      <c r="H223" s="186"/>
      <c r="I223" s="162"/>
      <c r="J223" s="163"/>
      <c r="K223" s="164"/>
      <c r="L223" s="164"/>
      <c r="M223" s="187"/>
      <c r="N223" s="458"/>
      <c r="O223" s="463"/>
      <c r="P223" s="190"/>
      <c r="Q223" s="165"/>
      <c r="R223" s="166"/>
      <c r="S223" s="191"/>
      <c r="T223" s="195"/>
      <c r="U223" s="167"/>
      <c r="V223" s="196"/>
      <c r="W223" s="199">
        <f t="shared" si="44"/>
        <v>0</v>
      </c>
      <c r="X223" s="344">
        <f>IF(G223&gt;0,HLOOKUP(C223,'Utility Allowances'!$O$33:$S$34,2),0)</f>
        <v>0</v>
      </c>
      <c r="Y223" s="345">
        <f t="shared" si="45"/>
        <v>0</v>
      </c>
      <c r="Z223" s="168">
        <f t="shared" si="46"/>
        <v>0</v>
      </c>
      <c r="AA223" s="346">
        <f t="shared" si="47"/>
        <v>0</v>
      </c>
      <c r="AB223" s="344">
        <f>IF(Y223&gt;0,VLOOKUP($Y223,'Reference Data 2'!$B$7:$C$71,2),0)</f>
        <v>0</v>
      </c>
      <c r="AC223" s="347">
        <f t="shared" si="48"/>
        <v>0</v>
      </c>
      <c r="AD223" s="348">
        <f t="shared" si="49"/>
        <v>0</v>
      </c>
      <c r="AE223" s="349">
        <f>IF(Y223&gt;0,VLOOKUP($Y223,'Reference Data 2'!$B$9:$D$71,3),0)</f>
        <v>0</v>
      </c>
      <c r="AF223" s="347">
        <f t="shared" si="50"/>
        <v>0</v>
      </c>
      <c r="AG223" s="346">
        <f t="shared" si="51"/>
        <v>0</v>
      </c>
      <c r="AH223" s="350">
        <f t="shared" si="52"/>
        <v>0</v>
      </c>
      <c r="AI223" s="351">
        <f t="shared" si="53"/>
        <v>0</v>
      </c>
      <c r="AJ223" s="352">
        <f t="shared" si="54"/>
        <v>0</v>
      </c>
      <c r="AK223" s="349">
        <f>IF(AA223&gt;0,VLOOKUP(C223,'Reference Data 1'!$N$13:$O$17,2),0)</f>
        <v>0</v>
      </c>
      <c r="AL223" s="346">
        <f t="shared" si="55"/>
        <v>0</v>
      </c>
      <c r="AM223" s="353">
        <f t="shared" si="56"/>
        <v>0</v>
      </c>
      <c r="AN223" s="354">
        <f t="shared" si="57"/>
        <v>0</v>
      </c>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row>
    <row r="224" spans="1:219" ht="13.9" customHeight="1">
      <c r="A224" s="392"/>
      <c r="B224" s="160"/>
      <c r="C224" s="161"/>
      <c r="D224" s="161"/>
      <c r="E224" s="255"/>
      <c r="F224" s="396">
        <v>0</v>
      </c>
      <c r="G224" s="181"/>
      <c r="H224" s="186"/>
      <c r="I224" s="162"/>
      <c r="J224" s="163"/>
      <c r="K224" s="164"/>
      <c r="L224" s="164"/>
      <c r="M224" s="187"/>
      <c r="N224" s="458"/>
      <c r="O224" s="463"/>
      <c r="P224" s="190"/>
      <c r="Q224" s="165"/>
      <c r="R224" s="166"/>
      <c r="S224" s="191"/>
      <c r="T224" s="195"/>
      <c r="U224" s="167"/>
      <c r="V224" s="196"/>
      <c r="W224" s="199">
        <f t="shared" si="44"/>
        <v>0</v>
      </c>
      <c r="X224" s="344">
        <f>IF(G224&gt;0,HLOOKUP(C224,'Utility Allowances'!$O$33:$S$34,2),0)</f>
        <v>0</v>
      </c>
      <c r="Y224" s="345">
        <f t="shared" si="45"/>
        <v>0</v>
      </c>
      <c r="Z224" s="168">
        <f t="shared" si="46"/>
        <v>0</v>
      </c>
      <c r="AA224" s="346">
        <f t="shared" si="47"/>
        <v>0</v>
      </c>
      <c r="AB224" s="344">
        <f>IF(Y224&gt;0,VLOOKUP($Y224,'Reference Data 2'!$B$7:$C$71,2),0)</f>
        <v>0</v>
      </c>
      <c r="AC224" s="347">
        <f t="shared" si="48"/>
        <v>0</v>
      </c>
      <c r="AD224" s="348">
        <f t="shared" si="49"/>
        <v>0</v>
      </c>
      <c r="AE224" s="349">
        <f>IF(Y224&gt;0,VLOOKUP($Y224,'Reference Data 2'!$B$9:$D$71,3),0)</f>
        <v>0</v>
      </c>
      <c r="AF224" s="347">
        <f t="shared" si="50"/>
        <v>0</v>
      </c>
      <c r="AG224" s="346">
        <f t="shared" si="51"/>
        <v>0</v>
      </c>
      <c r="AH224" s="350">
        <f t="shared" si="52"/>
        <v>0</v>
      </c>
      <c r="AI224" s="351">
        <f t="shared" si="53"/>
        <v>0</v>
      </c>
      <c r="AJ224" s="352">
        <f t="shared" si="54"/>
        <v>0</v>
      </c>
      <c r="AK224" s="349">
        <f>IF(AA224&gt;0,VLOOKUP(C224,'Reference Data 1'!$N$13:$O$17,2),0)</f>
        <v>0</v>
      </c>
      <c r="AL224" s="346">
        <f t="shared" si="55"/>
        <v>0</v>
      </c>
      <c r="AM224" s="353">
        <f t="shared" si="56"/>
        <v>0</v>
      </c>
      <c r="AN224" s="354">
        <f t="shared" si="57"/>
        <v>0</v>
      </c>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row>
    <row r="225" spans="1:219" ht="13.9" customHeight="1">
      <c r="A225" s="392"/>
      <c r="B225" s="160"/>
      <c r="C225" s="161"/>
      <c r="D225" s="161"/>
      <c r="E225" s="255"/>
      <c r="F225" s="396">
        <v>0</v>
      </c>
      <c r="G225" s="181"/>
      <c r="H225" s="186"/>
      <c r="I225" s="162"/>
      <c r="J225" s="163"/>
      <c r="K225" s="164"/>
      <c r="L225" s="164"/>
      <c r="M225" s="187"/>
      <c r="N225" s="458"/>
      <c r="O225" s="463"/>
      <c r="P225" s="190"/>
      <c r="Q225" s="165"/>
      <c r="R225" s="166"/>
      <c r="S225" s="191"/>
      <c r="T225" s="195"/>
      <c r="U225" s="167"/>
      <c r="V225" s="196"/>
      <c r="W225" s="199">
        <f t="shared" si="44"/>
        <v>0</v>
      </c>
      <c r="X225" s="344">
        <f>IF(G225&gt;0,HLOOKUP(C225,'Utility Allowances'!$O$33:$S$34,2),0)</f>
        <v>0</v>
      </c>
      <c r="Y225" s="345">
        <f t="shared" si="45"/>
        <v>0</v>
      </c>
      <c r="Z225" s="168">
        <f t="shared" si="46"/>
        <v>0</v>
      </c>
      <c r="AA225" s="346">
        <f t="shared" si="47"/>
        <v>0</v>
      </c>
      <c r="AB225" s="344">
        <f>IF(Y225&gt;0,VLOOKUP($Y225,'Reference Data 2'!$B$7:$C$71,2),0)</f>
        <v>0</v>
      </c>
      <c r="AC225" s="347">
        <f t="shared" si="48"/>
        <v>0</v>
      </c>
      <c r="AD225" s="348">
        <f t="shared" si="49"/>
        <v>0</v>
      </c>
      <c r="AE225" s="349">
        <f>IF(Y225&gt;0,VLOOKUP($Y225,'Reference Data 2'!$B$9:$D$71,3),0)</f>
        <v>0</v>
      </c>
      <c r="AF225" s="347">
        <f t="shared" si="50"/>
        <v>0</v>
      </c>
      <c r="AG225" s="346">
        <f t="shared" si="51"/>
        <v>0</v>
      </c>
      <c r="AH225" s="350">
        <f t="shared" si="52"/>
        <v>0</v>
      </c>
      <c r="AI225" s="351">
        <f t="shared" si="53"/>
        <v>0</v>
      </c>
      <c r="AJ225" s="352">
        <f t="shared" si="54"/>
        <v>0</v>
      </c>
      <c r="AK225" s="349">
        <f>IF(AA225&gt;0,VLOOKUP(C225,'Reference Data 1'!$N$13:$O$17,2),0)</f>
        <v>0</v>
      </c>
      <c r="AL225" s="346">
        <f t="shared" si="55"/>
        <v>0</v>
      </c>
      <c r="AM225" s="353">
        <f t="shared" si="56"/>
        <v>0</v>
      </c>
      <c r="AN225" s="354">
        <f t="shared" si="57"/>
        <v>0</v>
      </c>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row>
    <row r="226" spans="1:219" ht="13.9" customHeight="1">
      <c r="A226" s="392"/>
      <c r="B226" s="160"/>
      <c r="C226" s="161"/>
      <c r="D226" s="161"/>
      <c r="E226" s="255"/>
      <c r="F226" s="396">
        <v>0</v>
      </c>
      <c r="G226" s="181"/>
      <c r="H226" s="186"/>
      <c r="I226" s="162"/>
      <c r="J226" s="163"/>
      <c r="K226" s="164"/>
      <c r="L226" s="164"/>
      <c r="M226" s="187"/>
      <c r="N226" s="458"/>
      <c r="O226" s="463"/>
      <c r="P226" s="190"/>
      <c r="Q226" s="165"/>
      <c r="R226" s="166"/>
      <c r="S226" s="191"/>
      <c r="T226" s="195"/>
      <c r="U226" s="167"/>
      <c r="V226" s="196"/>
      <c r="W226" s="199">
        <f t="shared" si="44"/>
        <v>0</v>
      </c>
      <c r="X226" s="344">
        <f>IF(G226&gt;0,HLOOKUP(C226,'Utility Allowances'!$O$33:$S$34,2),0)</f>
        <v>0</v>
      </c>
      <c r="Y226" s="345">
        <f t="shared" si="45"/>
        <v>0</v>
      </c>
      <c r="Z226" s="168">
        <f t="shared" si="46"/>
        <v>0</v>
      </c>
      <c r="AA226" s="346">
        <f t="shared" si="47"/>
        <v>0</v>
      </c>
      <c r="AB226" s="344">
        <f>IF(Y226&gt;0,VLOOKUP($Y226,'Reference Data 2'!$B$7:$C$71,2),0)</f>
        <v>0</v>
      </c>
      <c r="AC226" s="347">
        <f t="shared" si="48"/>
        <v>0</v>
      </c>
      <c r="AD226" s="348">
        <f t="shared" si="49"/>
        <v>0</v>
      </c>
      <c r="AE226" s="349">
        <f>IF(Y226&gt;0,VLOOKUP($Y226,'Reference Data 2'!$B$9:$D$71,3),0)</f>
        <v>0</v>
      </c>
      <c r="AF226" s="347">
        <f t="shared" si="50"/>
        <v>0</v>
      </c>
      <c r="AG226" s="346">
        <f t="shared" si="51"/>
        <v>0</v>
      </c>
      <c r="AH226" s="350">
        <f t="shared" si="52"/>
        <v>0</v>
      </c>
      <c r="AI226" s="351">
        <f t="shared" si="53"/>
        <v>0</v>
      </c>
      <c r="AJ226" s="352">
        <f t="shared" si="54"/>
        <v>0</v>
      </c>
      <c r="AK226" s="349">
        <f>IF(AA226&gt;0,VLOOKUP(C226,'Reference Data 1'!$N$13:$O$17,2),0)</f>
        <v>0</v>
      </c>
      <c r="AL226" s="346">
        <f t="shared" si="55"/>
        <v>0</v>
      </c>
      <c r="AM226" s="353">
        <f t="shared" si="56"/>
        <v>0</v>
      </c>
      <c r="AN226" s="354">
        <f t="shared" si="57"/>
        <v>0</v>
      </c>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row>
    <row r="227" spans="1:219" ht="13.9" customHeight="1">
      <c r="A227" s="392"/>
      <c r="B227" s="160"/>
      <c r="C227" s="161"/>
      <c r="D227" s="161"/>
      <c r="E227" s="255"/>
      <c r="F227" s="396">
        <v>0</v>
      </c>
      <c r="G227" s="181"/>
      <c r="H227" s="186"/>
      <c r="I227" s="162"/>
      <c r="J227" s="163"/>
      <c r="K227" s="164"/>
      <c r="L227" s="164"/>
      <c r="M227" s="187"/>
      <c r="N227" s="458"/>
      <c r="O227" s="463"/>
      <c r="P227" s="190"/>
      <c r="Q227" s="165"/>
      <c r="R227" s="166"/>
      <c r="S227" s="191"/>
      <c r="T227" s="195"/>
      <c r="U227" s="167"/>
      <c r="V227" s="196"/>
      <c r="W227" s="199">
        <f t="shared" si="44"/>
        <v>0</v>
      </c>
      <c r="X227" s="344">
        <f>IF(G227&gt;0,HLOOKUP(C227,'Utility Allowances'!$O$33:$S$34,2),0)</f>
        <v>0</v>
      </c>
      <c r="Y227" s="345">
        <f t="shared" si="45"/>
        <v>0</v>
      </c>
      <c r="Z227" s="168">
        <f t="shared" si="46"/>
        <v>0</v>
      </c>
      <c r="AA227" s="346">
        <f t="shared" si="47"/>
        <v>0</v>
      </c>
      <c r="AB227" s="344">
        <f>IF(Y227&gt;0,VLOOKUP($Y227,'Reference Data 2'!$B$7:$C$71,2),0)</f>
        <v>0</v>
      </c>
      <c r="AC227" s="347">
        <f t="shared" si="48"/>
        <v>0</v>
      </c>
      <c r="AD227" s="348">
        <f t="shared" si="49"/>
        <v>0</v>
      </c>
      <c r="AE227" s="349">
        <f>IF(Y227&gt;0,VLOOKUP($Y227,'Reference Data 2'!$B$9:$D$71,3),0)</f>
        <v>0</v>
      </c>
      <c r="AF227" s="347">
        <f t="shared" si="50"/>
        <v>0</v>
      </c>
      <c r="AG227" s="346">
        <f t="shared" si="51"/>
        <v>0</v>
      </c>
      <c r="AH227" s="350">
        <f t="shared" si="52"/>
        <v>0</v>
      </c>
      <c r="AI227" s="351">
        <f t="shared" si="53"/>
        <v>0</v>
      </c>
      <c r="AJ227" s="352">
        <f t="shared" si="54"/>
        <v>0</v>
      </c>
      <c r="AK227" s="349">
        <f>IF(AA227&gt;0,VLOOKUP(C227,'Reference Data 1'!$N$13:$O$17,2),0)</f>
        <v>0</v>
      </c>
      <c r="AL227" s="346">
        <f t="shared" si="55"/>
        <v>0</v>
      </c>
      <c r="AM227" s="353">
        <f t="shared" si="56"/>
        <v>0</v>
      </c>
      <c r="AN227" s="354">
        <f t="shared" si="57"/>
        <v>0</v>
      </c>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row>
    <row r="228" spans="1:219" ht="13.9" customHeight="1">
      <c r="A228" s="392"/>
      <c r="B228" s="160"/>
      <c r="C228" s="161"/>
      <c r="D228" s="161"/>
      <c r="E228" s="255"/>
      <c r="F228" s="396">
        <v>0</v>
      </c>
      <c r="G228" s="181"/>
      <c r="H228" s="186"/>
      <c r="I228" s="162"/>
      <c r="J228" s="163"/>
      <c r="K228" s="164"/>
      <c r="L228" s="164"/>
      <c r="M228" s="187"/>
      <c r="N228" s="458"/>
      <c r="O228" s="463"/>
      <c r="P228" s="190"/>
      <c r="Q228" s="165"/>
      <c r="R228" s="166"/>
      <c r="S228" s="191"/>
      <c r="T228" s="195"/>
      <c r="U228" s="167"/>
      <c r="V228" s="196"/>
      <c r="W228" s="199">
        <f t="shared" si="44"/>
        <v>0</v>
      </c>
      <c r="X228" s="344">
        <f>IF(G228&gt;0,HLOOKUP(C228,'Utility Allowances'!$O$33:$S$34,2),0)</f>
        <v>0</v>
      </c>
      <c r="Y228" s="345">
        <f t="shared" si="45"/>
        <v>0</v>
      </c>
      <c r="Z228" s="168">
        <f t="shared" si="46"/>
        <v>0</v>
      </c>
      <c r="AA228" s="346">
        <f t="shared" si="47"/>
        <v>0</v>
      </c>
      <c r="AB228" s="344">
        <f>IF(Y228&gt;0,VLOOKUP($Y228,'Reference Data 2'!$B$7:$C$71,2),0)</f>
        <v>0</v>
      </c>
      <c r="AC228" s="347">
        <f t="shared" si="48"/>
        <v>0</v>
      </c>
      <c r="AD228" s="348">
        <f t="shared" si="49"/>
        <v>0</v>
      </c>
      <c r="AE228" s="349">
        <f>IF(Y228&gt;0,VLOOKUP($Y228,'Reference Data 2'!$B$9:$D$71,3),0)</f>
        <v>0</v>
      </c>
      <c r="AF228" s="347">
        <f t="shared" si="50"/>
        <v>0</v>
      </c>
      <c r="AG228" s="346">
        <f t="shared" si="51"/>
        <v>0</v>
      </c>
      <c r="AH228" s="350">
        <f t="shared" si="52"/>
        <v>0</v>
      </c>
      <c r="AI228" s="351">
        <f t="shared" si="53"/>
        <v>0</v>
      </c>
      <c r="AJ228" s="352">
        <f t="shared" si="54"/>
        <v>0</v>
      </c>
      <c r="AK228" s="349">
        <f>IF(AA228&gt;0,VLOOKUP(C228,'Reference Data 1'!$N$13:$O$17,2),0)</f>
        <v>0</v>
      </c>
      <c r="AL228" s="346">
        <f t="shared" si="55"/>
        <v>0</v>
      </c>
      <c r="AM228" s="353">
        <f t="shared" si="56"/>
        <v>0</v>
      </c>
      <c r="AN228" s="354">
        <f t="shared" si="57"/>
        <v>0</v>
      </c>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row>
    <row r="229" spans="1:219" ht="13.9" customHeight="1">
      <c r="A229" s="392"/>
      <c r="B229" s="160"/>
      <c r="C229" s="161"/>
      <c r="D229" s="161"/>
      <c r="E229" s="255"/>
      <c r="F229" s="396">
        <v>0</v>
      </c>
      <c r="G229" s="181"/>
      <c r="H229" s="186"/>
      <c r="I229" s="162"/>
      <c r="J229" s="163"/>
      <c r="K229" s="164"/>
      <c r="L229" s="164"/>
      <c r="M229" s="187"/>
      <c r="N229" s="458"/>
      <c r="O229" s="463"/>
      <c r="P229" s="190"/>
      <c r="Q229" s="165"/>
      <c r="R229" s="166"/>
      <c r="S229" s="191"/>
      <c r="T229" s="195"/>
      <c r="U229" s="167"/>
      <c r="V229" s="196"/>
      <c r="W229" s="199">
        <f t="shared" si="44"/>
        <v>0</v>
      </c>
      <c r="X229" s="344">
        <f>IF(G229&gt;0,HLOOKUP(C229,'Utility Allowances'!$O$33:$S$34,2),0)</f>
        <v>0</v>
      </c>
      <c r="Y229" s="345">
        <f t="shared" si="45"/>
        <v>0</v>
      </c>
      <c r="Z229" s="168">
        <f t="shared" si="46"/>
        <v>0</v>
      </c>
      <c r="AA229" s="346">
        <f t="shared" si="47"/>
        <v>0</v>
      </c>
      <c r="AB229" s="344">
        <f>IF(Y229&gt;0,VLOOKUP($Y229,'Reference Data 2'!$B$7:$C$71,2),0)</f>
        <v>0</v>
      </c>
      <c r="AC229" s="347">
        <f t="shared" si="48"/>
        <v>0</v>
      </c>
      <c r="AD229" s="348">
        <f t="shared" si="49"/>
        <v>0</v>
      </c>
      <c r="AE229" s="349">
        <f>IF(Y229&gt;0,VLOOKUP($Y229,'Reference Data 2'!$B$9:$D$71,3),0)</f>
        <v>0</v>
      </c>
      <c r="AF229" s="347">
        <f t="shared" si="50"/>
        <v>0</v>
      </c>
      <c r="AG229" s="346">
        <f t="shared" si="51"/>
        <v>0</v>
      </c>
      <c r="AH229" s="350">
        <f t="shared" si="52"/>
        <v>0</v>
      </c>
      <c r="AI229" s="351">
        <f t="shared" si="53"/>
        <v>0</v>
      </c>
      <c r="AJ229" s="352">
        <f t="shared" si="54"/>
        <v>0</v>
      </c>
      <c r="AK229" s="349">
        <f>IF(AA229&gt;0,VLOOKUP(C229,'Reference Data 1'!$N$13:$O$17,2),0)</f>
        <v>0</v>
      </c>
      <c r="AL229" s="346">
        <f t="shared" si="55"/>
        <v>0</v>
      </c>
      <c r="AM229" s="353">
        <f t="shared" si="56"/>
        <v>0</v>
      </c>
      <c r="AN229" s="354">
        <f t="shared" si="57"/>
        <v>0</v>
      </c>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row>
    <row r="230" spans="1:219" ht="13.9" customHeight="1">
      <c r="A230" s="392"/>
      <c r="B230" s="160"/>
      <c r="C230" s="161"/>
      <c r="D230" s="161"/>
      <c r="E230" s="255"/>
      <c r="F230" s="396">
        <v>0</v>
      </c>
      <c r="G230" s="181"/>
      <c r="H230" s="186"/>
      <c r="I230" s="162"/>
      <c r="J230" s="163"/>
      <c r="K230" s="164"/>
      <c r="L230" s="164"/>
      <c r="M230" s="187"/>
      <c r="N230" s="458"/>
      <c r="O230" s="463"/>
      <c r="P230" s="190"/>
      <c r="Q230" s="165"/>
      <c r="R230" s="166"/>
      <c r="S230" s="191"/>
      <c r="T230" s="195"/>
      <c r="U230" s="167"/>
      <c r="V230" s="196"/>
      <c r="W230" s="199">
        <f t="shared" si="44"/>
        <v>0</v>
      </c>
      <c r="X230" s="344">
        <f>IF(G230&gt;0,HLOOKUP(C230,'Utility Allowances'!$O$33:$S$34,2),0)</f>
        <v>0</v>
      </c>
      <c r="Y230" s="345">
        <f t="shared" si="45"/>
        <v>0</v>
      </c>
      <c r="Z230" s="168">
        <f t="shared" si="46"/>
        <v>0</v>
      </c>
      <c r="AA230" s="346">
        <f t="shared" si="47"/>
        <v>0</v>
      </c>
      <c r="AB230" s="344">
        <f>IF(Y230&gt;0,VLOOKUP($Y230,'Reference Data 2'!$B$7:$C$71,2),0)</f>
        <v>0</v>
      </c>
      <c r="AC230" s="347">
        <f t="shared" si="48"/>
        <v>0</v>
      </c>
      <c r="AD230" s="348">
        <f t="shared" si="49"/>
        <v>0</v>
      </c>
      <c r="AE230" s="349">
        <f>IF(Y230&gt;0,VLOOKUP($Y230,'Reference Data 2'!$B$9:$D$71,3),0)</f>
        <v>0</v>
      </c>
      <c r="AF230" s="347">
        <f t="shared" si="50"/>
        <v>0</v>
      </c>
      <c r="AG230" s="346">
        <f t="shared" si="51"/>
        <v>0</v>
      </c>
      <c r="AH230" s="350">
        <f t="shared" si="52"/>
        <v>0</v>
      </c>
      <c r="AI230" s="351">
        <f t="shared" si="53"/>
        <v>0</v>
      </c>
      <c r="AJ230" s="352">
        <f t="shared" si="54"/>
        <v>0</v>
      </c>
      <c r="AK230" s="349">
        <f>IF(AA230&gt;0,VLOOKUP(C230,'Reference Data 1'!$N$13:$O$17,2),0)</f>
        <v>0</v>
      </c>
      <c r="AL230" s="346">
        <f t="shared" si="55"/>
        <v>0</v>
      </c>
      <c r="AM230" s="353">
        <f t="shared" si="56"/>
        <v>0</v>
      </c>
      <c r="AN230" s="354">
        <f t="shared" si="57"/>
        <v>0</v>
      </c>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row>
    <row r="231" spans="1:219" ht="13.9" customHeight="1">
      <c r="A231" s="392"/>
      <c r="B231" s="160"/>
      <c r="C231" s="161"/>
      <c r="D231" s="161"/>
      <c r="E231" s="255"/>
      <c r="F231" s="396">
        <v>0</v>
      </c>
      <c r="G231" s="181"/>
      <c r="H231" s="186"/>
      <c r="I231" s="162"/>
      <c r="J231" s="163"/>
      <c r="K231" s="164"/>
      <c r="L231" s="164"/>
      <c r="M231" s="187"/>
      <c r="N231" s="458"/>
      <c r="O231" s="463"/>
      <c r="P231" s="190"/>
      <c r="Q231" s="165"/>
      <c r="R231" s="166"/>
      <c r="S231" s="191"/>
      <c r="T231" s="195"/>
      <c r="U231" s="167"/>
      <c r="V231" s="196"/>
      <c r="W231" s="199">
        <f t="shared" si="44"/>
        <v>0</v>
      </c>
      <c r="X231" s="344">
        <f>IF(G231&gt;0,HLOOKUP(C231,'Utility Allowances'!$O$33:$S$34,2),0)</f>
        <v>0</v>
      </c>
      <c r="Y231" s="345">
        <f t="shared" si="45"/>
        <v>0</v>
      </c>
      <c r="Z231" s="168">
        <f t="shared" si="46"/>
        <v>0</v>
      </c>
      <c r="AA231" s="346">
        <f t="shared" si="47"/>
        <v>0</v>
      </c>
      <c r="AB231" s="344">
        <f>IF(Y231&gt;0,VLOOKUP($Y231,'Reference Data 2'!$B$7:$C$71,2),0)</f>
        <v>0</v>
      </c>
      <c r="AC231" s="347">
        <f t="shared" si="48"/>
        <v>0</v>
      </c>
      <c r="AD231" s="348">
        <f t="shared" si="49"/>
        <v>0</v>
      </c>
      <c r="AE231" s="349">
        <f>IF(Y231&gt;0,VLOOKUP($Y231,'Reference Data 2'!$B$9:$D$71,3),0)</f>
        <v>0</v>
      </c>
      <c r="AF231" s="347">
        <f t="shared" si="50"/>
        <v>0</v>
      </c>
      <c r="AG231" s="346">
        <f t="shared" si="51"/>
        <v>0</v>
      </c>
      <c r="AH231" s="350">
        <f t="shared" si="52"/>
        <v>0</v>
      </c>
      <c r="AI231" s="351">
        <f t="shared" si="53"/>
        <v>0</v>
      </c>
      <c r="AJ231" s="352">
        <f t="shared" si="54"/>
        <v>0</v>
      </c>
      <c r="AK231" s="349">
        <f>IF(AA231&gt;0,VLOOKUP(C231,'Reference Data 1'!$N$13:$O$17,2),0)</f>
        <v>0</v>
      </c>
      <c r="AL231" s="346">
        <f t="shared" si="55"/>
        <v>0</v>
      </c>
      <c r="AM231" s="353">
        <f t="shared" si="56"/>
        <v>0</v>
      </c>
      <c r="AN231" s="354">
        <f t="shared" si="57"/>
        <v>0</v>
      </c>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row>
    <row r="232" spans="1:219" ht="13.9" customHeight="1">
      <c r="A232" s="392"/>
      <c r="B232" s="160"/>
      <c r="C232" s="161"/>
      <c r="D232" s="161"/>
      <c r="E232" s="255"/>
      <c r="F232" s="396">
        <v>0</v>
      </c>
      <c r="G232" s="181"/>
      <c r="H232" s="186"/>
      <c r="I232" s="162"/>
      <c r="J232" s="163"/>
      <c r="K232" s="164"/>
      <c r="L232" s="164"/>
      <c r="M232" s="187"/>
      <c r="N232" s="458"/>
      <c r="O232" s="463"/>
      <c r="P232" s="190"/>
      <c r="Q232" s="165"/>
      <c r="R232" s="166"/>
      <c r="S232" s="191"/>
      <c r="T232" s="195"/>
      <c r="U232" s="167"/>
      <c r="V232" s="196"/>
      <c r="W232" s="199">
        <f t="shared" si="44"/>
        <v>0</v>
      </c>
      <c r="X232" s="344">
        <f>IF(G232&gt;0,HLOOKUP(C232,'Utility Allowances'!$O$33:$S$34,2),0)</f>
        <v>0</v>
      </c>
      <c r="Y232" s="345">
        <f t="shared" si="45"/>
        <v>0</v>
      </c>
      <c r="Z232" s="168">
        <f t="shared" si="46"/>
        <v>0</v>
      </c>
      <c r="AA232" s="346">
        <f t="shared" si="47"/>
        <v>0</v>
      </c>
      <c r="AB232" s="344">
        <f>IF(Y232&gt;0,VLOOKUP($Y232,'Reference Data 2'!$B$7:$C$71,2),0)</f>
        <v>0</v>
      </c>
      <c r="AC232" s="347">
        <f t="shared" si="48"/>
        <v>0</v>
      </c>
      <c r="AD232" s="348">
        <f t="shared" si="49"/>
        <v>0</v>
      </c>
      <c r="AE232" s="349">
        <f>IF(Y232&gt;0,VLOOKUP($Y232,'Reference Data 2'!$B$9:$D$71,3),0)</f>
        <v>0</v>
      </c>
      <c r="AF232" s="347">
        <f t="shared" si="50"/>
        <v>0</v>
      </c>
      <c r="AG232" s="346">
        <f t="shared" si="51"/>
        <v>0</v>
      </c>
      <c r="AH232" s="350">
        <f t="shared" si="52"/>
        <v>0</v>
      </c>
      <c r="AI232" s="351">
        <f t="shared" si="53"/>
        <v>0</v>
      </c>
      <c r="AJ232" s="352">
        <f t="shared" si="54"/>
        <v>0</v>
      </c>
      <c r="AK232" s="349">
        <f>IF(AA232&gt;0,VLOOKUP(C232,'Reference Data 1'!$N$13:$O$17,2),0)</f>
        <v>0</v>
      </c>
      <c r="AL232" s="346">
        <f t="shared" si="55"/>
        <v>0</v>
      </c>
      <c r="AM232" s="353">
        <f t="shared" si="56"/>
        <v>0</v>
      </c>
      <c r="AN232" s="354">
        <f t="shared" si="57"/>
        <v>0</v>
      </c>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row>
    <row r="233" spans="1:219" ht="13.9" customHeight="1">
      <c r="A233" s="392"/>
      <c r="B233" s="160"/>
      <c r="C233" s="161"/>
      <c r="D233" s="161"/>
      <c r="E233" s="255"/>
      <c r="F233" s="396">
        <v>0</v>
      </c>
      <c r="G233" s="181"/>
      <c r="H233" s="186"/>
      <c r="I233" s="162"/>
      <c r="J233" s="163"/>
      <c r="K233" s="164"/>
      <c r="L233" s="164"/>
      <c r="M233" s="187"/>
      <c r="N233" s="458"/>
      <c r="O233" s="463"/>
      <c r="P233" s="190"/>
      <c r="Q233" s="165"/>
      <c r="R233" s="166"/>
      <c r="S233" s="191"/>
      <c r="T233" s="195"/>
      <c r="U233" s="167"/>
      <c r="V233" s="196"/>
      <c r="W233" s="199">
        <f t="shared" si="44"/>
        <v>0</v>
      </c>
      <c r="X233" s="344">
        <f>IF(G233&gt;0,HLOOKUP(C233,'Utility Allowances'!$O$33:$S$34,2),0)</f>
        <v>0</v>
      </c>
      <c r="Y233" s="345">
        <f t="shared" si="45"/>
        <v>0</v>
      </c>
      <c r="Z233" s="168">
        <f t="shared" si="46"/>
        <v>0</v>
      </c>
      <c r="AA233" s="346">
        <f t="shared" si="47"/>
        <v>0</v>
      </c>
      <c r="AB233" s="344">
        <f>IF(Y233&gt;0,VLOOKUP($Y233,'Reference Data 2'!$B$7:$C$71,2),0)</f>
        <v>0</v>
      </c>
      <c r="AC233" s="347">
        <f t="shared" si="48"/>
        <v>0</v>
      </c>
      <c r="AD233" s="348">
        <f t="shared" si="49"/>
        <v>0</v>
      </c>
      <c r="AE233" s="349">
        <f>IF(Y233&gt;0,VLOOKUP($Y233,'Reference Data 2'!$B$9:$D$71,3),0)</f>
        <v>0</v>
      </c>
      <c r="AF233" s="347">
        <f t="shared" si="50"/>
        <v>0</v>
      </c>
      <c r="AG233" s="346">
        <f t="shared" si="51"/>
        <v>0</v>
      </c>
      <c r="AH233" s="350">
        <f t="shared" si="52"/>
        <v>0</v>
      </c>
      <c r="AI233" s="351">
        <f t="shared" si="53"/>
        <v>0</v>
      </c>
      <c r="AJ233" s="352">
        <f t="shared" si="54"/>
        <v>0</v>
      </c>
      <c r="AK233" s="349">
        <f>IF(AA233&gt;0,VLOOKUP(C233,'Reference Data 1'!$N$13:$O$17,2),0)</f>
        <v>0</v>
      </c>
      <c r="AL233" s="346">
        <f t="shared" si="55"/>
        <v>0</v>
      </c>
      <c r="AM233" s="353">
        <f t="shared" si="56"/>
        <v>0</v>
      </c>
      <c r="AN233" s="354">
        <f t="shared" si="57"/>
        <v>0</v>
      </c>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row>
    <row r="234" spans="1:219" ht="13.9" customHeight="1">
      <c r="A234" s="392"/>
      <c r="B234" s="160"/>
      <c r="C234" s="161"/>
      <c r="D234" s="161"/>
      <c r="E234" s="255"/>
      <c r="F234" s="396">
        <v>0</v>
      </c>
      <c r="G234" s="181"/>
      <c r="H234" s="186"/>
      <c r="I234" s="162"/>
      <c r="J234" s="163"/>
      <c r="K234" s="164"/>
      <c r="L234" s="164"/>
      <c r="M234" s="187"/>
      <c r="N234" s="458"/>
      <c r="O234" s="463"/>
      <c r="P234" s="190"/>
      <c r="Q234" s="165"/>
      <c r="R234" s="166"/>
      <c r="S234" s="191"/>
      <c r="T234" s="195"/>
      <c r="U234" s="167"/>
      <c r="V234" s="196"/>
      <c r="W234" s="199">
        <f t="shared" si="44"/>
        <v>0</v>
      </c>
      <c r="X234" s="344">
        <f>IF(G234&gt;0,HLOOKUP(C234,'Utility Allowances'!$O$33:$S$34,2),0)</f>
        <v>0</v>
      </c>
      <c r="Y234" s="345">
        <f t="shared" si="45"/>
        <v>0</v>
      </c>
      <c r="Z234" s="168">
        <f t="shared" si="46"/>
        <v>0</v>
      </c>
      <c r="AA234" s="346">
        <f t="shared" si="47"/>
        <v>0</v>
      </c>
      <c r="AB234" s="344">
        <f>IF(Y234&gt;0,VLOOKUP($Y234,'Reference Data 2'!$B$7:$C$71,2),0)</f>
        <v>0</v>
      </c>
      <c r="AC234" s="347">
        <f t="shared" si="48"/>
        <v>0</v>
      </c>
      <c r="AD234" s="348">
        <f t="shared" si="49"/>
        <v>0</v>
      </c>
      <c r="AE234" s="349">
        <f>IF(Y234&gt;0,VLOOKUP($Y234,'Reference Data 2'!$B$9:$D$71,3),0)</f>
        <v>0</v>
      </c>
      <c r="AF234" s="347">
        <f t="shared" si="50"/>
        <v>0</v>
      </c>
      <c r="AG234" s="346">
        <f t="shared" si="51"/>
        <v>0</v>
      </c>
      <c r="AH234" s="350">
        <f t="shared" si="52"/>
        <v>0</v>
      </c>
      <c r="AI234" s="351">
        <f t="shared" si="53"/>
        <v>0</v>
      </c>
      <c r="AJ234" s="352">
        <f t="shared" si="54"/>
        <v>0</v>
      </c>
      <c r="AK234" s="349">
        <f>IF(AA234&gt;0,VLOOKUP(C234,'Reference Data 1'!$N$13:$O$17,2),0)</f>
        <v>0</v>
      </c>
      <c r="AL234" s="346">
        <f t="shared" si="55"/>
        <v>0</v>
      </c>
      <c r="AM234" s="353">
        <f t="shared" si="56"/>
        <v>0</v>
      </c>
      <c r="AN234" s="354">
        <f t="shared" si="57"/>
        <v>0</v>
      </c>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row>
    <row r="235" spans="1:219" ht="13.9" customHeight="1">
      <c r="A235" s="392"/>
      <c r="B235" s="160"/>
      <c r="C235" s="161"/>
      <c r="D235" s="161"/>
      <c r="E235" s="255"/>
      <c r="F235" s="396">
        <v>0</v>
      </c>
      <c r="G235" s="181"/>
      <c r="H235" s="186"/>
      <c r="I235" s="162"/>
      <c r="J235" s="163"/>
      <c r="K235" s="164"/>
      <c r="L235" s="164"/>
      <c r="M235" s="187"/>
      <c r="N235" s="458"/>
      <c r="O235" s="463"/>
      <c r="P235" s="190"/>
      <c r="Q235" s="165"/>
      <c r="R235" s="166"/>
      <c r="S235" s="191"/>
      <c r="T235" s="195"/>
      <c r="U235" s="167"/>
      <c r="V235" s="196"/>
      <c r="W235" s="199">
        <f t="shared" si="44"/>
        <v>0</v>
      </c>
      <c r="X235" s="344">
        <f>IF(G235&gt;0,HLOOKUP(C235,'Utility Allowances'!$O$33:$S$34,2),0)</f>
        <v>0</v>
      </c>
      <c r="Y235" s="345">
        <f t="shared" si="45"/>
        <v>0</v>
      </c>
      <c r="Z235" s="168">
        <f t="shared" si="46"/>
        <v>0</v>
      </c>
      <c r="AA235" s="346">
        <f t="shared" si="47"/>
        <v>0</v>
      </c>
      <c r="AB235" s="344">
        <f>IF(Y235&gt;0,VLOOKUP($Y235,'Reference Data 2'!$B$7:$C$71,2),0)</f>
        <v>0</v>
      </c>
      <c r="AC235" s="347">
        <f t="shared" si="48"/>
        <v>0</v>
      </c>
      <c r="AD235" s="348">
        <f t="shared" si="49"/>
        <v>0</v>
      </c>
      <c r="AE235" s="349">
        <f>IF(Y235&gt;0,VLOOKUP($Y235,'Reference Data 2'!$B$9:$D$71,3),0)</f>
        <v>0</v>
      </c>
      <c r="AF235" s="347">
        <f t="shared" si="50"/>
        <v>0</v>
      </c>
      <c r="AG235" s="346">
        <f t="shared" si="51"/>
        <v>0</v>
      </c>
      <c r="AH235" s="350">
        <f t="shared" si="52"/>
        <v>0</v>
      </c>
      <c r="AI235" s="351">
        <f t="shared" si="53"/>
        <v>0</v>
      </c>
      <c r="AJ235" s="352">
        <f t="shared" si="54"/>
        <v>0</v>
      </c>
      <c r="AK235" s="349">
        <f>IF(AA235&gt;0,VLOOKUP(C235,'Reference Data 1'!$N$13:$O$17,2),0)</f>
        <v>0</v>
      </c>
      <c r="AL235" s="346">
        <f t="shared" si="55"/>
        <v>0</v>
      </c>
      <c r="AM235" s="353">
        <f t="shared" si="56"/>
        <v>0</v>
      </c>
      <c r="AN235" s="354">
        <f t="shared" si="57"/>
        <v>0</v>
      </c>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row>
    <row r="236" spans="1:219" ht="13.9" customHeight="1">
      <c r="A236" s="392"/>
      <c r="B236" s="160"/>
      <c r="C236" s="161"/>
      <c r="D236" s="161"/>
      <c r="E236" s="255"/>
      <c r="F236" s="396">
        <v>0</v>
      </c>
      <c r="G236" s="181"/>
      <c r="H236" s="186"/>
      <c r="I236" s="162"/>
      <c r="J236" s="163"/>
      <c r="K236" s="164"/>
      <c r="L236" s="164"/>
      <c r="M236" s="187"/>
      <c r="N236" s="458"/>
      <c r="O236" s="463"/>
      <c r="P236" s="190"/>
      <c r="Q236" s="165"/>
      <c r="R236" s="166"/>
      <c r="S236" s="191"/>
      <c r="T236" s="195"/>
      <c r="U236" s="167"/>
      <c r="V236" s="196"/>
      <c r="W236" s="199">
        <f t="shared" si="44"/>
        <v>0</v>
      </c>
      <c r="X236" s="344">
        <f>IF(G236&gt;0,HLOOKUP(C236,'Utility Allowances'!$O$33:$S$34,2),0)</f>
        <v>0</v>
      </c>
      <c r="Y236" s="345">
        <f t="shared" si="45"/>
        <v>0</v>
      </c>
      <c r="Z236" s="168">
        <f t="shared" si="46"/>
        <v>0</v>
      </c>
      <c r="AA236" s="346">
        <f t="shared" si="47"/>
        <v>0</v>
      </c>
      <c r="AB236" s="344">
        <f>IF(Y236&gt;0,VLOOKUP($Y236,'Reference Data 2'!$B$7:$C$71,2),0)</f>
        <v>0</v>
      </c>
      <c r="AC236" s="347">
        <f t="shared" si="48"/>
        <v>0</v>
      </c>
      <c r="AD236" s="348">
        <f t="shared" si="49"/>
        <v>0</v>
      </c>
      <c r="AE236" s="349">
        <f>IF(Y236&gt;0,VLOOKUP($Y236,'Reference Data 2'!$B$9:$D$71,3),0)</f>
        <v>0</v>
      </c>
      <c r="AF236" s="347">
        <f t="shared" si="50"/>
        <v>0</v>
      </c>
      <c r="AG236" s="346">
        <f t="shared" si="51"/>
        <v>0</v>
      </c>
      <c r="AH236" s="350">
        <f t="shared" si="52"/>
        <v>0</v>
      </c>
      <c r="AI236" s="351">
        <f t="shared" si="53"/>
        <v>0</v>
      </c>
      <c r="AJ236" s="352">
        <f t="shared" si="54"/>
        <v>0</v>
      </c>
      <c r="AK236" s="349">
        <f>IF(AA236&gt;0,VLOOKUP(C236,'Reference Data 1'!$N$13:$O$17,2),0)</f>
        <v>0</v>
      </c>
      <c r="AL236" s="346">
        <f t="shared" si="55"/>
        <v>0</v>
      </c>
      <c r="AM236" s="353">
        <f t="shared" si="56"/>
        <v>0</v>
      </c>
      <c r="AN236" s="354">
        <f t="shared" si="57"/>
        <v>0</v>
      </c>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row>
    <row r="237" spans="1:219" ht="13.9" customHeight="1">
      <c r="A237" s="392"/>
      <c r="B237" s="160"/>
      <c r="C237" s="161"/>
      <c r="D237" s="161"/>
      <c r="E237" s="255"/>
      <c r="F237" s="396">
        <v>0</v>
      </c>
      <c r="G237" s="181"/>
      <c r="H237" s="186"/>
      <c r="I237" s="162"/>
      <c r="J237" s="163"/>
      <c r="K237" s="164"/>
      <c r="L237" s="164"/>
      <c r="M237" s="187"/>
      <c r="N237" s="458"/>
      <c r="O237" s="463"/>
      <c r="P237" s="190"/>
      <c r="Q237" s="165"/>
      <c r="R237" s="166"/>
      <c r="S237" s="191"/>
      <c r="T237" s="195"/>
      <c r="U237" s="167"/>
      <c r="V237" s="196"/>
      <c r="W237" s="199">
        <f t="shared" si="44"/>
        <v>0</v>
      </c>
      <c r="X237" s="344">
        <f>IF(G237&gt;0,HLOOKUP(C237,'Utility Allowances'!$O$33:$S$34,2),0)</f>
        <v>0</v>
      </c>
      <c r="Y237" s="345">
        <f t="shared" si="45"/>
        <v>0</v>
      </c>
      <c r="Z237" s="168">
        <f t="shared" si="46"/>
        <v>0</v>
      </c>
      <c r="AA237" s="346">
        <f t="shared" si="47"/>
        <v>0</v>
      </c>
      <c r="AB237" s="344">
        <f>IF(Y237&gt;0,VLOOKUP($Y237,'Reference Data 2'!$B$7:$C$71,2),0)</f>
        <v>0</v>
      </c>
      <c r="AC237" s="347">
        <f t="shared" si="48"/>
        <v>0</v>
      </c>
      <c r="AD237" s="348">
        <f t="shared" si="49"/>
        <v>0</v>
      </c>
      <c r="AE237" s="349">
        <f>IF(Y237&gt;0,VLOOKUP($Y237,'Reference Data 2'!$B$9:$D$71,3),0)</f>
        <v>0</v>
      </c>
      <c r="AF237" s="347">
        <f t="shared" si="50"/>
        <v>0</v>
      </c>
      <c r="AG237" s="346">
        <f t="shared" si="51"/>
        <v>0</v>
      </c>
      <c r="AH237" s="350">
        <f t="shared" si="52"/>
        <v>0</v>
      </c>
      <c r="AI237" s="351">
        <f t="shared" si="53"/>
        <v>0</v>
      </c>
      <c r="AJ237" s="352">
        <f t="shared" si="54"/>
        <v>0</v>
      </c>
      <c r="AK237" s="349">
        <f>IF(AA237&gt;0,VLOOKUP(C237,'Reference Data 1'!$N$13:$O$17,2),0)</f>
        <v>0</v>
      </c>
      <c r="AL237" s="346">
        <f t="shared" si="55"/>
        <v>0</v>
      </c>
      <c r="AM237" s="353">
        <f t="shared" si="56"/>
        <v>0</v>
      </c>
      <c r="AN237" s="354">
        <f t="shared" si="57"/>
        <v>0</v>
      </c>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row>
    <row r="238" spans="1:219" ht="13.9" customHeight="1">
      <c r="A238" s="392"/>
      <c r="B238" s="160"/>
      <c r="C238" s="161"/>
      <c r="D238" s="161"/>
      <c r="E238" s="255"/>
      <c r="F238" s="396">
        <v>0</v>
      </c>
      <c r="G238" s="181"/>
      <c r="H238" s="186"/>
      <c r="I238" s="162"/>
      <c r="J238" s="163"/>
      <c r="K238" s="164"/>
      <c r="L238" s="164"/>
      <c r="M238" s="187"/>
      <c r="N238" s="458"/>
      <c r="O238" s="463"/>
      <c r="P238" s="190"/>
      <c r="Q238" s="165"/>
      <c r="R238" s="166"/>
      <c r="S238" s="191"/>
      <c r="T238" s="195"/>
      <c r="U238" s="167"/>
      <c r="V238" s="196"/>
      <c r="W238" s="199">
        <f t="shared" si="44"/>
        <v>0</v>
      </c>
      <c r="X238" s="344">
        <f>IF(G238&gt;0,HLOOKUP(C238,'Utility Allowances'!$O$33:$S$34,2),0)</f>
        <v>0</v>
      </c>
      <c r="Y238" s="345">
        <f t="shared" si="45"/>
        <v>0</v>
      </c>
      <c r="Z238" s="168">
        <f t="shared" si="46"/>
        <v>0</v>
      </c>
      <c r="AA238" s="346">
        <f t="shared" si="47"/>
        <v>0</v>
      </c>
      <c r="AB238" s="344">
        <f>IF(Y238&gt;0,VLOOKUP($Y238,'Reference Data 2'!$B$7:$C$71,2),0)</f>
        <v>0</v>
      </c>
      <c r="AC238" s="347">
        <f t="shared" si="48"/>
        <v>0</v>
      </c>
      <c r="AD238" s="348">
        <f t="shared" si="49"/>
        <v>0</v>
      </c>
      <c r="AE238" s="349">
        <f>IF(Y238&gt;0,VLOOKUP($Y238,'Reference Data 2'!$B$9:$D$71,3),0)</f>
        <v>0</v>
      </c>
      <c r="AF238" s="347">
        <f t="shared" si="50"/>
        <v>0</v>
      </c>
      <c r="AG238" s="346">
        <f t="shared" si="51"/>
        <v>0</v>
      </c>
      <c r="AH238" s="350">
        <f t="shared" si="52"/>
        <v>0</v>
      </c>
      <c r="AI238" s="351">
        <f t="shared" si="53"/>
        <v>0</v>
      </c>
      <c r="AJ238" s="352">
        <f t="shared" si="54"/>
        <v>0</v>
      </c>
      <c r="AK238" s="349">
        <f>IF(AA238&gt;0,VLOOKUP(C238,'Reference Data 1'!$N$13:$O$17,2),0)</f>
        <v>0</v>
      </c>
      <c r="AL238" s="346">
        <f t="shared" si="55"/>
        <v>0</v>
      </c>
      <c r="AM238" s="353">
        <f t="shared" si="56"/>
        <v>0</v>
      </c>
      <c r="AN238" s="354">
        <f t="shared" si="57"/>
        <v>0</v>
      </c>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row>
    <row r="239" spans="1:219" ht="13.9" customHeight="1">
      <c r="A239" s="392"/>
      <c r="B239" s="160"/>
      <c r="C239" s="161"/>
      <c r="D239" s="161"/>
      <c r="E239" s="255"/>
      <c r="F239" s="396">
        <v>0</v>
      </c>
      <c r="G239" s="181"/>
      <c r="H239" s="186"/>
      <c r="I239" s="162"/>
      <c r="J239" s="163"/>
      <c r="K239" s="164"/>
      <c r="L239" s="164"/>
      <c r="M239" s="187"/>
      <c r="N239" s="458"/>
      <c r="O239" s="463"/>
      <c r="P239" s="190"/>
      <c r="Q239" s="165"/>
      <c r="R239" s="166"/>
      <c r="S239" s="191"/>
      <c r="T239" s="195"/>
      <c r="U239" s="167"/>
      <c r="V239" s="196"/>
      <c r="W239" s="199">
        <f t="shared" si="44"/>
        <v>0</v>
      </c>
      <c r="X239" s="344">
        <f>IF(G239&gt;0,HLOOKUP(C239,'Utility Allowances'!$O$33:$S$34,2),0)</f>
        <v>0</v>
      </c>
      <c r="Y239" s="345">
        <f t="shared" si="45"/>
        <v>0</v>
      </c>
      <c r="Z239" s="168">
        <f t="shared" si="46"/>
        <v>0</v>
      </c>
      <c r="AA239" s="346">
        <f t="shared" si="47"/>
        <v>0</v>
      </c>
      <c r="AB239" s="344">
        <f>IF(Y239&gt;0,VLOOKUP($Y239,'Reference Data 2'!$B$7:$C$71,2),0)</f>
        <v>0</v>
      </c>
      <c r="AC239" s="347">
        <f t="shared" si="48"/>
        <v>0</v>
      </c>
      <c r="AD239" s="348">
        <f t="shared" si="49"/>
        <v>0</v>
      </c>
      <c r="AE239" s="349">
        <f>IF(Y239&gt;0,VLOOKUP($Y239,'Reference Data 2'!$B$9:$D$71,3),0)</f>
        <v>0</v>
      </c>
      <c r="AF239" s="347">
        <f t="shared" si="50"/>
        <v>0</v>
      </c>
      <c r="AG239" s="346">
        <f t="shared" si="51"/>
        <v>0</v>
      </c>
      <c r="AH239" s="350">
        <f t="shared" si="52"/>
        <v>0</v>
      </c>
      <c r="AI239" s="351">
        <f t="shared" si="53"/>
        <v>0</v>
      </c>
      <c r="AJ239" s="352">
        <f t="shared" si="54"/>
        <v>0</v>
      </c>
      <c r="AK239" s="349">
        <f>IF(AA239&gt;0,VLOOKUP(C239,'Reference Data 1'!$N$13:$O$17,2),0)</f>
        <v>0</v>
      </c>
      <c r="AL239" s="346">
        <f t="shared" si="55"/>
        <v>0</v>
      </c>
      <c r="AM239" s="353">
        <f t="shared" si="56"/>
        <v>0</v>
      </c>
      <c r="AN239" s="354">
        <f t="shared" si="57"/>
        <v>0</v>
      </c>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row>
    <row r="240" spans="1:219" ht="13.9" customHeight="1">
      <c r="A240" s="392"/>
      <c r="B240" s="160"/>
      <c r="C240" s="161"/>
      <c r="D240" s="161"/>
      <c r="E240" s="255"/>
      <c r="F240" s="396">
        <v>0</v>
      </c>
      <c r="G240" s="181"/>
      <c r="H240" s="186"/>
      <c r="I240" s="162"/>
      <c r="J240" s="163"/>
      <c r="K240" s="164"/>
      <c r="L240" s="164"/>
      <c r="M240" s="187"/>
      <c r="N240" s="458"/>
      <c r="O240" s="463"/>
      <c r="P240" s="190"/>
      <c r="Q240" s="165"/>
      <c r="R240" s="166"/>
      <c r="S240" s="191"/>
      <c r="T240" s="195"/>
      <c r="U240" s="167"/>
      <c r="V240" s="196"/>
      <c r="W240" s="199">
        <f t="shared" si="44"/>
        <v>0</v>
      </c>
      <c r="X240" s="344">
        <f>IF(G240&gt;0,HLOOKUP(C240,'Utility Allowances'!$O$33:$S$34,2),0)</f>
        <v>0</v>
      </c>
      <c r="Y240" s="345">
        <f t="shared" si="45"/>
        <v>0</v>
      </c>
      <c r="Z240" s="168">
        <f t="shared" si="46"/>
        <v>0</v>
      </c>
      <c r="AA240" s="346">
        <f t="shared" si="47"/>
        <v>0</v>
      </c>
      <c r="AB240" s="344">
        <f>IF(Y240&gt;0,VLOOKUP($Y240,'Reference Data 2'!$B$7:$C$71,2),0)</f>
        <v>0</v>
      </c>
      <c r="AC240" s="347">
        <f t="shared" si="48"/>
        <v>0</v>
      </c>
      <c r="AD240" s="348">
        <f t="shared" si="49"/>
        <v>0</v>
      </c>
      <c r="AE240" s="349">
        <f>IF(Y240&gt;0,VLOOKUP($Y240,'Reference Data 2'!$B$9:$D$71,3),0)</f>
        <v>0</v>
      </c>
      <c r="AF240" s="347">
        <f t="shared" si="50"/>
        <v>0</v>
      </c>
      <c r="AG240" s="346">
        <f t="shared" si="51"/>
        <v>0</v>
      </c>
      <c r="AH240" s="350">
        <f t="shared" si="52"/>
        <v>0</v>
      </c>
      <c r="AI240" s="351">
        <f t="shared" si="53"/>
        <v>0</v>
      </c>
      <c r="AJ240" s="352">
        <f t="shared" si="54"/>
        <v>0</v>
      </c>
      <c r="AK240" s="349">
        <f>IF(AA240&gt;0,VLOOKUP(C240,'Reference Data 1'!$N$13:$O$17,2),0)</f>
        <v>0</v>
      </c>
      <c r="AL240" s="346">
        <f t="shared" si="55"/>
        <v>0</v>
      </c>
      <c r="AM240" s="353">
        <f t="shared" si="56"/>
        <v>0</v>
      </c>
      <c r="AN240" s="354">
        <f t="shared" si="57"/>
        <v>0</v>
      </c>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row>
    <row r="241" spans="1:219" ht="13.9" customHeight="1">
      <c r="A241" s="392"/>
      <c r="B241" s="160"/>
      <c r="C241" s="161"/>
      <c r="D241" s="161"/>
      <c r="E241" s="255"/>
      <c r="F241" s="396">
        <v>0</v>
      </c>
      <c r="G241" s="181"/>
      <c r="H241" s="186"/>
      <c r="I241" s="162"/>
      <c r="J241" s="163"/>
      <c r="K241" s="164"/>
      <c r="L241" s="164"/>
      <c r="M241" s="187"/>
      <c r="N241" s="458"/>
      <c r="O241" s="463"/>
      <c r="P241" s="190"/>
      <c r="Q241" s="165"/>
      <c r="R241" s="166"/>
      <c r="S241" s="191"/>
      <c r="T241" s="195"/>
      <c r="U241" s="167"/>
      <c r="V241" s="196"/>
      <c r="W241" s="199">
        <f t="shared" si="44"/>
        <v>0</v>
      </c>
      <c r="X241" s="344">
        <f>IF(G241&gt;0,HLOOKUP(C241,'Utility Allowances'!$O$33:$S$34,2),0)</f>
        <v>0</v>
      </c>
      <c r="Y241" s="345">
        <f t="shared" si="45"/>
        <v>0</v>
      </c>
      <c r="Z241" s="168">
        <f t="shared" si="46"/>
        <v>0</v>
      </c>
      <c r="AA241" s="346">
        <f t="shared" si="47"/>
        <v>0</v>
      </c>
      <c r="AB241" s="344">
        <f>IF(Y241&gt;0,VLOOKUP($Y241,'Reference Data 2'!$B$7:$C$71,2),0)</f>
        <v>0</v>
      </c>
      <c r="AC241" s="347">
        <f t="shared" si="48"/>
        <v>0</v>
      </c>
      <c r="AD241" s="348">
        <f t="shared" si="49"/>
        <v>0</v>
      </c>
      <c r="AE241" s="349">
        <f>IF(Y241&gt;0,VLOOKUP($Y241,'Reference Data 2'!$B$9:$D$71,3),0)</f>
        <v>0</v>
      </c>
      <c r="AF241" s="347">
        <f t="shared" si="50"/>
        <v>0</v>
      </c>
      <c r="AG241" s="346">
        <f t="shared" si="51"/>
        <v>0</v>
      </c>
      <c r="AH241" s="350">
        <f t="shared" si="52"/>
        <v>0</v>
      </c>
      <c r="AI241" s="351">
        <f t="shared" si="53"/>
        <v>0</v>
      </c>
      <c r="AJ241" s="352">
        <f t="shared" si="54"/>
        <v>0</v>
      </c>
      <c r="AK241" s="349">
        <f>IF(AA241&gt;0,VLOOKUP(C241,'Reference Data 1'!$N$13:$O$17,2),0)</f>
        <v>0</v>
      </c>
      <c r="AL241" s="346">
        <f t="shared" si="55"/>
        <v>0</v>
      </c>
      <c r="AM241" s="353">
        <f t="shared" si="56"/>
        <v>0</v>
      </c>
      <c r="AN241" s="354">
        <f t="shared" si="57"/>
        <v>0</v>
      </c>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row>
    <row r="242" spans="1:219" ht="13.9" customHeight="1">
      <c r="A242" s="392"/>
      <c r="B242" s="160"/>
      <c r="C242" s="161"/>
      <c r="D242" s="161"/>
      <c r="E242" s="255"/>
      <c r="F242" s="396">
        <v>0</v>
      </c>
      <c r="G242" s="181"/>
      <c r="H242" s="186"/>
      <c r="I242" s="162"/>
      <c r="J242" s="163"/>
      <c r="K242" s="164"/>
      <c r="L242" s="164"/>
      <c r="M242" s="187"/>
      <c r="N242" s="458"/>
      <c r="O242" s="463"/>
      <c r="P242" s="190"/>
      <c r="Q242" s="165"/>
      <c r="R242" s="166"/>
      <c r="S242" s="191"/>
      <c r="T242" s="195"/>
      <c r="U242" s="167"/>
      <c r="V242" s="196"/>
      <c r="W242" s="199">
        <f t="shared" si="44"/>
        <v>0</v>
      </c>
      <c r="X242" s="344">
        <f>IF(G242&gt;0,HLOOKUP(C242,'Utility Allowances'!$O$33:$S$34,2),0)</f>
        <v>0</v>
      </c>
      <c r="Y242" s="345">
        <f t="shared" si="45"/>
        <v>0</v>
      </c>
      <c r="Z242" s="168">
        <f t="shared" si="46"/>
        <v>0</v>
      </c>
      <c r="AA242" s="346">
        <f t="shared" si="47"/>
        <v>0</v>
      </c>
      <c r="AB242" s="344">
        <f>IF(Y242&gt;0,VLOOKUP($Y242,'Reference Data 2'!$B$7:$C$71,2),0)</f>
        <v>0</v>
      </c>
      <c r="AC242" s="347">
        <f t="shared" si="48"/>
        <v>0</v>
      </c>
      <c r="AD242" s="348">
        <f t="shared" si="49"/>
        <v>0</v>
      </c>
      <c r="AE242" s="349">
        <f>IF(Y242&gt;0,VLOOKUP($Y242,'Reference Data 2'!$B$9:$D$71,3),0)</f>
        <v>0</v>
      </c>
      <c r="AF242" s="347">
        <f t="shared" si="50"/>
        <v>0</v>
      </c>
      <c r="AG242" s="346">
        <f t="shared" si="51"/>
        <v>0</v>
      </c>
      <c r="AH242" s="350">
        <f t="shared" si="52"/>
        <v>0</v>
      </c>
      <c r="AI242" s="351">
        <f t="shared" si="53"/>
        <v>0</v>
      </c>
      <c r="AJ242" s="352">
        <f t="shared" si="54"/>
        <v>0</v>
      </c>
      <c r="AK242" s="349">
        <f>IF(AA242&gt;0,VLOOKUP(C242,'Reference Data 1'!$N$13:$O$17,2),0)</f>
        <v>0</v>
      </c>
      <c r="AL242" s="346">
        <f t="shared" si="55"/>
        <v>0</v>
      </c>
      <c r="AM242" s="353">
        <f t="shared" si="56"/>
        <v>0</v>
      </c>
      <c r="AN242" s="354">
        <f t="shared" si="57"/>
        <v>0</v>
      </c>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row>
    <row r="243" spans="1:219" ht="13.9" customHeight="1">
      <c r="A243" s="392"/>
      <c r="B243" s="160"/>
      <c r="C243" s="161"/>
      <c r="D243" s="161"/>
      <c r="E243" s="255"/>
      <c r="F243" s="396">
        <v>0</v>
      </c>
      <c r="G243" s="181"/>
      <c r="H243" s="186"/>
      <c r="I243" s="162"/>
      <c r="J243" s="163"/>
      <c r="K243" s="164"/>
      <c r="L243" s="164"/>
      <c r="M243" s="187"/>
      <c r="N243" s="458"/>
      <c r="O243" s="463"/>
      <c r="P243" s="190"/>
      <c r="Q243" s="165"/>
      <c r="R243" s="166"/>
      <c r="S243" s="191"/>
      <c r="T243" s="195"/>
      <c r="U243" s="167"/>
      <c r="V243" s="196"/>
      <c r="W243" s="199">
        <f t="shared" si="44"/>
        <v>0</v>
      </c>
      <c r="X243" s="344">
        <f>IF(G243&gt;0,HLOOKUP(C243,'Utility Allowances'!$O$33:$S$34,2),0)</f>
        <v>0</v>
      </c>
      <c r="Y243" s="345">
        <f t="shared" si="45"/>
        <v>0</v>
      </c>
      <c r="Z243" s="168">
        <f t="shared" si="46"/>
        <v>0</v>
      </c>
      <c r="AA243" s="346">
        <f t="shared" si="47"/>
        <v>0</v>
      </c>
      <c r="AB243" s="344">
        <f>IF(Y243&gt;0,VLOOKUP($Y243,'Reference Data 2'!$B$7:$C$71,2),0)</f>
        <v>0</v>
      </c>
      <c r="AC243" s="347">
        <f t="shared" si="48"/>
        <v>0</v>
      </c>
      <c r="AD243" s="348">
        <f t="shared" si="49"/>
        <v>0</v>
      </c>
      <c r="AE243" s="349">
        <f>IF(Y243&gt;0,VLOOKUP($Y243,'Reference Data 2'!$B$9:$D$71,3),0)</f>
        <v>0</v>
      </c>
      <c r="AF243" s="347">
        <f t="shared" si="50"/>
        <v>0</v>
      </c>
      <c r="AG243" s="346">
        <f t="shared" si="51"/>
        <v>0</v>
      </c>
      <c r="AH243" s="350">
        <f t="shared" si="52"/>
        <v>0</v>
      </c>
      <c r="AI243" s="351">
        <f t="shared" si="53"/>
        <v>0</v>
      </c>
      <c r="AJ243" s="352">
        <f t="shared" si="54"/>
        <v>0</v>
      </c>
      <c r="AK243" s="349">
        <f>IF(AA243&gt;0,VLOOKUP(C243,'Reference Data 1'!$N$13:$O$17,2),0)</f>
        <v>0</v>
      </c>
      <c r="AL243" s="346">
        <f t="shared" si="55"/>
        <v>0</v>
      </c>
      <c r="AM243" s="353">
        <f t="shared" si="56"/>
        <v>0</v>
      </c>
      <c r="AN243" s="354">
        <f t="shared" si="57"/>
        <v>0</v>
      </c>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row>
    <row r="244" spans="1:219" ht="13.9" customHeight="1">
      <c r="A244" s="392"/>
      <c r="B244" s="160"/>
      <c r="C244" s="161"/>
      <c r="D244" s="161"/>
      <c r="E244" s="255"/>
      <c r="F244" s="396">
        <v>0</v>
      </c>
      <c r="G244" s="181"/>
      <c r="H244" s="186"/>
      <c r="I244" s="162"/>
      <c r="J244" s="163"/>
      <c r="K244" s="164"/>
      <c r="L244" s="164"/>
      <c r="M244" s="187"/>
      <c r="N244" s="458"/>
      <c r="O244" s="463"/>
      <c r="P244" s="190"/>
      <c r="Q244" s="165"/>
      <c r="R244" s="166"/>
      <c r="S244" s="191"/>
      <c r="T244" s="195"/>
      <c r="U244" s="167"/>
      <c r="V244" s="196"/>
      <c r="W244" s="199">
        <f t="shared" si="44"/>
        <v>0</v>
      </c>
      <c r="X244" s="344">
        <f>IF(G244&gt;0,HLOOKUP(C244,'Utility Allowances'!$O$33:$S$34,2),0)</f>
        <v>0</v>
      </c>
      <c r="Y244" s="345">
        <f t="shared" si="45"/>
        <v>0</v>
      </c>
      <c r="Z244" s="168">
        <f t="shared" si="46"/>
        <v>0</v>
      </c>
      <c r="AA244" s="346">
        <f t="shared" si="47"/>
        <v>0</v>
      </c>
      <c r="AB244" s="344">
        <f>IF(Y244&gt;0,VLOOKUP($Y244,'Reference Data 2'!$B$7:$C$71,2),0)</f>
        <v>0</v>
      </c>
      <c r="AC244" s="347">
        <f t="shared" si="48"/>
        <v>0</v>
      </c>
      <c r="AD244" s="348">
        <f t="shared" si="49"/>
        <v>0</v>
      </c>
      <c r="AE244" s="349">
        <f>IF(Y244&gt;0,VLOOKUP($Y244,'Reference Data 2'!$B$9:$D$71,3),0)</f>
        <v>0</v>
      </c>
      <c r="AF244" s="347">
        <f t="shared" si="50"/>
        <v>0</v>
      </c>
      <c r="AG244" s="346">
        <f t="shared" si="51"/>
        <v>0</v>
      </c>
      <c r="AH244" s="350">
        <f t="shared" si="52"/>
        <v>0</v>
      </c>
      <c r="AI244" s="351">
        <f t="shared" si="53"/>
        <v>0</v>
      </c>
      <c r="AJ244" s="352">
        <f t="shared" si="54"/>
        <v>0</v>
      </c>
      <c r="AK244" s="349">
        <f>IF(AA244&gt;0,VLOOKUP(C244,'Reference Data 1'!$N$13:$O$17,2),0)</f>
        <v>0</v>
      </c>
      <c r="AL244" s="346">
        <f t="shared" si="55"/>
        <v>0</v>
      </c>
      <c r="AM244" s="353">
        <f t="shared" si="56"/>
        <v>0</v>
      </c>
      <c r="AN244" s="354">
        <f t="shared" si="57"/>
        <v>0</v>
      </c>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row>
    <row r="245" spans="1:219" ht="13.9" customHeight="1">
      <c r="A245" s="392"/>
      <c r="B245" s="160"/>
      <c r="C245" s="161"/>
      <c r="D245" s="161"/>
      <c r="E245" s="255"/>
      <c r="F245" s="396">
        <v>0</v>
      </c>
      <c r="G245" s="181"/>
      <c r="H245" s="186"/>
      <c r="I245" s="162"/>
      <c r="J245" s="163"/>
      <c r="K245" s="164"/>
      <c r="L245" s="164"/>
      <c r="M245" s="187"/>
      <c r="N245" s="458"/>
      <c r="O245" s="463"/>
      <c r="P245" s="190"/>
      <c r="Q245" s="165"/>
      <c r="R245" s="166"/>
      <c r="S245" s="191"/>
      <c r="T245" s="195"/>
      <c r="U245" s="167"/>
      <c r="V245" s="196"/>
      <c r="W245" s="199">
        <f t="shared" si="44"/>
        <v>0</v>
      </c>
      <c r="X245" s="344">
        <f>IF(G245&gt;0,HLOOKUP(C245,'Utility Allowances'!$O$33:$S$34,2),0)</f>
        <v>0</v>
      </c>
      <c r="Y245" s="345">
        <f t="shared" si="45"/>
        <v>0</v>
      </c>
      <c r="Z245" s="168">
        <f t="shared" si="46"/>
        <v>0</v>
      </c>
      <c r="AA245" s="346">
        <f t="shared" si="47"/>
        <v>0</v>
      </c>
      <c r="AB245" s="344">
        <f>IF(Y245&gt;0,VLOOKUP($Y245,'Reference Data 2'!$B$7:$C$71,2),0)</f>
        <v>0</v>
      </c>
      <c r="AC245" s="347">
        <f t="shared" si="48"/>
        <v>0</v>
      </c>
      <c r="AD245" s="348">
        <f t="shared" si="49"/>
        <v>0</v>
      </c>
      <c r="AE245" s="349">
        <f>IF(Y245&gt;0,VLOOKUP($Y245,'Reference Data 2'!$B$9:$D$71,3),0)</f>
        <v>0</v>
      </c>
      <c r="AF245" s="347">
        <f t="shared" si="50"/>
        <v>0</v>
      </c>
      <c r="AG245" s="346">
        <f t="shared" si="51"/>
        <v>0</v>
      </c>
      <c r="AH245" s="350">
        <f t="shared" si="52"/>
        <v>0</v>
      </c>
      <c r="AI245" s="351">
        <f t="shared" si="53"/>
        <v>0</v>
      </c>
      <c r="AJ245" s="352">
        <f t="shared" si="54"/>
        <v>0</v>
      </c>
      <c r="AK245" s="349">
        <f>IF(AA245&gt;0,VLOOKUP(C245,'Reference Data 1'!$N$13:$O$17,2),0)</f>
        <v>0</v>
      </c>
      <c r="AL245" s="346">
        <f t="shared" si="55"/>
        <v>0</v>
      </c>
      <c r="AM245" s="353">
        <f t="shared" si="56"/>
        <v>0</v>
      </c>
      <c r="AN245" s="354">
        <f t="shared" si="57"/>
        <v>0</v>
      </c>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row>
    <row r="246" spans="1:219" ht="13.9" customHeight="1">
      <c r="A246" s="392"/>
      <c r="B246" s="160"/>
      <c r="C246" s="161"/>
      <c r="D246" s="161"/>
      <c r="E246" s="255"/>
      <c r="F246" s="396">
        <v>0</v>
      </c>
      <c r="G246" s="181"/>
      <c r="H246" s="186"/>
      <c r="I246" s="162"/>
      <c r="J246" s="163"/>
      <c r="K246" s="164"/>
      <c r="L246" s="164"/>
      <c r="M246" s="187"/>
      <c r="N246" s="458"/>
      <c r="O246" s="463"/>
      <c r="P246" s="190"/>
      <c r="Q246" s="165"/>
      <c r="R246" s="166"/>
      <c r="S246" s="191"/>
      <c r="T246" s="195"/>
      <c r="U246" s="167"/>
      <c r="V246" s="196"/>
      <c r="W246" s="199">
        <f t="shared" si="44"/>
        <v>0</v>
      </c>
      <c r="X246" s="344">
        <f>IF(G246&gt;0,HLOOKUP(C246,'Utility Allowances'!$O$33:$S$34,2),0)</f>
        <v>0</v>
      </c>
      <c r="Y246" s="345">
        <f t="shared" si="45"/>
        <v>0</v>
      </c>
      <c r="Z246" s="168">
        <f t="shared" si="46"/>
        <v>0</v>
      </c>
      <c r="AA246" s="346">
        <f t="shared" si="47"/>
        <v>0</v>
      </c>
      <c r="AB246" s="344">
        <f>IF(Y246&gt;0,VLOOKUP($Y246,'Reference Data 2'!$B$7:$C$71,2),0)</f>
        <v>0</v>
      </c>
      <c r="AC246" s="347">
        <f t="shared" si="48"/>
        <v>0</v>
      </c>
      <c r="AD246" s="348">
        <f t="shared" si="49"/>
        <v>0</v>
      </c>
      <c r="AE246" s="349">
        <f>IF(Y246&gt;0,VLOOKUP($Y246,'Reference Data 2'!$B$9:$D$71,3),0)</f>
        <v>0</v>
      </c>
      <c r="AF246" s="347">
        <f t="shared" si="50"/>
        <v>0</v>
      </c>
      <c r="AG246" s="346">
        <f t="shared" si="51"/>
        <v>0</v>
      </c>
      <c r="AH246" s="350">
        <f t="shared" si="52"/>
        <v>0</v>
      </c>
      <c r="AI246" s="351">
        <f t="shared" si="53"/>
        <v>0</v>
      </c>
      <c r="AJ246" s="352">
        <f t="shared" si="54"/>
        <v>0</v>
      </c>
      <c r="AK246" s="349">
        <f>IF(AA246&gt;0,VLOOKUP(C246,'Reference Data 1'!$N$13:$O$17,2),0)</f>
        <v>0</v>
      </c>
      <c r="AL246" s="346">
        <f t="shared" si="55"/>
        <v>0</v>
      </c>
      <c r="AM246" s="353">
        <f t="shared" si="56"/>
        <v>0</v>
      </c>
      <c r="AN246" s="354">
        <f t="shared" si="57"/>
        <v>0</v>
      </c>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row>
    <row r="247" spans="1:219" ht="13.9" customHeight="1">
      <c r="A247" s="392"/>
      <c r="B247" s="160"/>
      <c r="C247" s="161"/>
      <c r="D247" s="161"/>
      <c r="E247" s="255"/>
      <c r="F247" s="396">
        <v>0</v>
      </c>
      <c r="G247" s="181"/>
      <c r="H247" s="186"/>
      <c r="I247" s="162"/>
      <c r="J247" s="163"/>
      <c r="K247" s="164"/>
      <c r="L247" s="164"/>
      <c r="M247" s="187"/>
      <c r="N247" s="458"/>
      <c r="O247" s="463"/>
      <c r="P247" s="190"/>
      <c r="Q247" s="165"/>
      <c r="R247" s="166"/>
      <c r="S247" s="191"/>
      <c r="T247" s="195"/>
      <c r="U247" s="167"/>
      <c r="V247" s="196"/>
      <c r="W247" s="199">
        <f t="shared" si="44"/>
        <v>0</v>
      </c>
      <c r="X247" s="344">
        <f>IF(G247&gt;0,HLOOKUP(C247,'Utility Allowances'!$O$33:$S$34,2),0)</f>
        <v>0</v>
      </c>
      <c r="Y247" s="345">
        <f t="shared" si="45"/>
        <v>0</v>
      </c>
      <c r="Z247" s="168">
        <f t="shared" si="46"/>
        <v>0</v>
      </c>
      <c r="AA247" s="346">
        <f t="shared" si="47"/>
        <v>0</v>
      </c>
      <c r="AB247" s="344">
        <f>IF(Y247&gt;0,VLOOKUP($Y247,'Reference Data 2'!$B$7:$C$71,2),0)</f>
        <v>0</v>
      </c>
      <c r="AC247" s="347">
        <f t="shared" si="48"/>
        <v>0</v>
      </c>
      <c r="AD247" s="348">
        <f t="shared" si="49"/>
        <v>0</v>
      </c>
      <c r="AE247" s="349">
        <f>IF(Y247&gt;0,VLOOKUP($Y247,'Reference Data 2'!$B$9:$D$71,3),0)</f>
        <v>0</v>
      </c>
      <c r="AF247" s="347">
        <f t="shared" si="50"/>
        <v>0</v>
      </c>
      <c r="AG247" s="346">
        <f t="shared" si="51"/>
        <v>0</v>
      </c>
      <c r="AH247" s="350">
        <f t="shared" si="52"/>
        <v>0</v>
      </c>
      <c r="AI247" s="351">
        <f t="shared" si="53"/>
        <v>0</v>
      </c>
      <c r="AJ247" s="352">
        <f t="shared" si="54"/>
        <v>0</v>
      </c>
      <c r="AK247" s="349">
        <f>IF(AA247&gt;0,VLOOKUP(C247,'Reference Data 1'!$N$13:$O$17,2),0)</f>
        <v>0</v>
      </c>
      <c r="AL247" s="346">
        <f t="shared" si="55"/>
        <v>0</v>
      </c>
      <c r="AM247" s="353">
        <f t="shared" si="56"/>
        <v>0</v>
      </c>
      <c r="AN247" s="354">
        <f t="shared" si="57"/>
        <v>0</v>
      </c>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row>
    <row r="248" spans="1:219" ht="13.9" customHeight="1">
      <c r="A248" s="392"/>
      <c r="B248" s="160"/>
      <c r="C248" s="161"/>
      <c r="D248" s="161"/>
      <c r="E248" s="255"/>
      <c r="F248" s="396">
        <v>0</v>
      </c>
      <c r="G248" s="181"/>
      <c r="H248" s="186"/>
      <c r="I248" s="162"/>
      <c r="J248" s="163"/>
      <c r="K248" s="164"/>
      <c r="L248" s="164"/>
      <c r="M248" s="187"/>
      <c r="N248" s="458"/>
      <c r="O248" s="463"/>
      <c r="P248" s="190"/>
      <c r="Q248" s="165"/>
      <c r="R248" s="166"/>
      <c r="S248" s="191"/>
      <c r="T248" s="195"/>
      <c r="U248" s="167"/>
      <c r="V248" s="196"/>
      <c r="W248" s="199">
        <f t="shared" si="44"/>
        <v>0</v>
      </c>
      <c r="X248" s="344">
        <f>IF(G248&gt;0,HLOOKUP(C248,'Utility Allowances'!$O$33:$S$34,2),0)</f>
        <v>0</v>
      </c>
      <c r="Y248" s="345">
        <f t="shared" si="45"/>
        <v>0</v>
      </c>
      <c r="Z248" s="168">
        <f t="shared" si="46"/>
        <v>0</v>
      </c>
      <c r="AA248" s="346">
        <f t="shared" si="47"/>
        <v>0</v>
      </c>
      <c r="AB248" s="344">
        <f>IF(Y248&gt;0,VLOOKUP($Y248,'Reference Data 2'!$B$7:$C$71,2),0)</f>
        <v>0</v>
      </c>
      <c r="AC248" s="347">
        <f t="shared" si="48"/>
        <v>0</v>
      </c>
      <c r="AD248" s="348">
        <f t="shared" si="49"/>
        <v>0</v>
      </c>
      <c r="AE248" s="349">
        <f>IF(Y248&gt;0,VLOOKUP($Y248,'Reference Data 2'!$B$9:$D$71,3),0)</f>
        <v>0</v>
      </c>
      <c r="AF248" s="347">
        <f t="shared" si="50"/>
        <v>0</v>
      </c>
      <c r="AG248" s="346">
        <f t="shared" si="51"/>
        <v>0</v>
      </c>
      <c r="AH248" s="350">
        <f t="shared" si="52"/>
        <v>0</v>
      </c>
      <c r="AI248" s="351">
        <f t="shared" si="53"/>
        <v>0</v>
      </c>
      <c r="AJ248" s="352">
        <f t="shared" si="54"/>
        <v>0</v>
      </c>
      <c r="AK248" s="349">
        <f>IF(AA248&gt;0,VLOOKUP(C248,'Reference Data 1'!$N$13:$O$17,2),0)</f>
        <v>0</v>
      </c>
      <c r="AL248" s="346">
        <f t="shared" si="55"/>
        <v>0</v>
      </c>
      <c r="AM248" s="353">
        <f t="shared" si="56"/>
        <v>0</v>
      </c>
      <c r="AN248" s="354">
        <f t="shared" si="57"/>
        <v>0</v>
      </c>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row>
    <row r="249" spans="1:219" ht="13.9" customHeight="1">
      <c r="A249" s="392"/>
      <c r="B249" s="160"/>
      <c r="C249" s="161"/>
      <c r="D249" s="161"/>
      <c r="E249" s="255"/>
      <c r="F249" s="396">
        <v>0</v>
      </c>
      <c r="G249" s="181"/>
      <c r="H249" s="186"/>
      <c r="I249" s="162"/>
      <c r="J249" s="163"/>
      <c r="K249" s="164"/>
      <c r="L249" s="164"/>
      <c r="M249" s="187"/>
      <c r="N249" s="458"/>
      <c r="O249" s="463"/>
      <c r="P249" s="190"/>
      <c r="Q249" s="165"/>
      <c r="R249" s="166"/>
      <c r="S249" s="191"/>
      <c r="T249" s="195"/>
      <c r="U249" s="167"/>
      <c r="V249" s="196"/>
      <c r="W249" s="199">
        <f t="shared" si="44"/>
        <v>0</v>
      </c>
      <c r="X249" s="344">
        <f>IF(G249&gt;0,HLOOKUP(C249,'Utility Allowances'!$O$33:$S$34,2),0)</f>
        <v>0</v>
      </c>
      <c r="Y249" s="345">
        <f t="shared" si="45"/>
        <v>0</v>
      </c>
      <c r="Z249" s="168">
        <f t="shared" si="46"/>
        <v>0</v>
      </c>
      <c r="AA249" s="346">
        <f t="shared" si="47"/>
        <v>0</v>
      </c>
      <c r="AB249" s="344">
        <f>IF(Y249&gt;0,VLOOKUP($Y249,'Reference Data 2'!$B$7:$C$71,2),0)</f>
        <v>0</v>
      </c>
      <c r="AC249" s="347">
        <f t="shared" si="48"/>
        <v>0</v>
      </c>
      <c r="AD249" s="348">
        <f t="shared" si="49"/>
        <v>0</v>
      </c>
      <c r="AE249" s="349">
        <f>IF(Y249&gt;0,VLOOKUP($Y249,'Reference Data 2'!$B$9:$D$71,3),0)</f>
        <v>0</v>
      </c>
      <c r="AF249" s="347">
        <f t="shared" si="50"/>
        <v>0</v>
      </c>
      <c r="AG249" s="346">
        <f t="shared" si="51"/>
        <v>0</v>
      </c>
      <c r="AH249" s="350">
        <f t="shared" si="52"/>
        <v>0</v>
      </c>
      <c r="AI249" s="351">
        <f t="shared" si="53"/>
        <v>0</v>
      </c>
      <c r="AJ249" s="352">
        <f t="shared" si="54"/>
        <v>0</v>
      </c>
      <c r="AK249" s="349">
        <f>IF(AA249&gt;0,VLOOKUP(C249,'Reference Data 1'!$N$13:$O$17,2),0)</f>
        <v>0</v>
      </c>
      <c r="AL249" s="346">
        <f t="shared" si="55"/>
        <v>0</v>
      </c>
      <c r="AM249" s="353">
        <f t="shared" si="56"/>
        <v>0</v>
      </c>
      <c r="AN249" s="354">
        <f t="shared" si="57"/>
        <v>0</v>
      </c>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row>
    <row r="250" spans="1:219" ht="13.9" customHeight="1">
      <c r="A250" s="392"/>
      <c r="B250" s="160"/>
      <c r="C250" s="161"/>
      <c r="D250" s="161"/>
      <c r="E250" s="255"/>
      <c r="F250" s="396">
        <v>0</v>
      </c>
      <c r="G250" s="181"/>
      <c r="H250" s="186"/>
      <c r="I250" s="162"/>
      <c r="J250" s="163"/>
      <c r="K250" s="164"/>
      <c r="L250" s="164"/>
      <c r="M250" s="187"/>
      <c r="N250" s="458"/>
      <c r="O250" s="463"/>
      <c r="P250" s="190"/>
      <c r="Q250" s="165"/>
      <c r="R250" s="166"/>
      <c r="S250" s="191"/>
      <c r="T250" s="195"/>
      <c r="U250" s="167"/>
      <c r="V250" s="196"/>
      <c r="W250" s="199">
        <f t="shared" si="44"/>
        <v>0</v>
      </c>
      <c r="X250" s="344">
        <f>IF(G250&gt;0,HLOOKUP(C250,'Utility Allowances'!$O$33:$S$34,2),0)</f>
        <v>0</v>
      </c>
      <c r="Y250" s="345">
        <f t="shared" si="45"/>
        <v>0</v>
      </c>
      <c r="Z250" s="168">
        <f t="shared" si="46"/>
        <v>0</v>
      </c>
      <c r="AA250" s="346">
        <f t="shared" si="47"/>
        <v>0</v>
      </c>
      <c r="AB250" s="344">
        <f>IF(Y250&gt;0,VLOOKUP($Y250,'Reference Data 2'!$B$7:$C$71,2),0)</f>
        <v>0</v>
      </c>
      <c r="AC250" s="347">
        <f t="shared" si="48"/>
        <v>0</v>
      </c>
      <c r="AD250" s="348">
        <f t="shared" si="49"/>
        <v>0</v>
      </c>
      <c r="AE250" s="349">
        <f>IF(Y250&gt;0,VLOOKUP($Y250,'Reference Data 2'!$B$9:$D$71,3),0)</f>
        <v>0</v>
      </c>
      <c r="AF250" s="347">
        <f t="shared" si="50"/>
        <v>0</v>
      </c>
      <c r="AG250" s="346">
        <f t="shared" si="51"/>
        <v>0</v>
      </c>
      <c r="AH250" s="350">
        <f t="shared" si="52"/>
        <v>0</v>
      </c>
      <c r="AI250" s="351">
        <f t="shared" si="53"/>
        <v>0</v>
      </c>
      <c r="AJ250" s="352">
        <f t="shared" si="54"/>
        <v>0</v>
      </c>
      <c r="AK250" s="349">
        <f>IF(AA250&gt;0,VLOOKUP(C250,'Reference Data 1'!$N$13:$O$17,2),0)</f>
        <v>0</v>
      </c>
      <c r="AL250" s="346">
        <f t="shared" si="55"/>
        <v>0</v>
      </c>
      <c r="AM250" s="353">
        <f t="shared" si="56"/>
        <v>0</v>
      </c>
      <c r="AN250" s="354">
        <f t="shared" si="57"/>
        <v>0</v>
      </c>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row>
    <row r="251" spans="1:219" ht="13.9" customHeight="1">
      <c r="A251" s="392"/>
      <c r="B251" s="160"/>
      <c r="C251" s="161"/>
      <c r="D251" s="161"/>
      <c r="E251" s="255"/>
      <c r="F251" s="396">
        <v>0</v>
      </c>
      <c r="G251" s="181"/>
      <c r="H251" s="186"/>
      <c r="I251" s="162"/>
      <c r="J251" s="163"/>
      <c r="K251" s="164"/>
      <c r="L251" s="164"/>
      <c r="M251" s="187"/>
      <c r="N251" s="458"/>
      <c r="O251" s="463"/>
      <c r="P251" s="190"/>
      <c r="Q251" s="165"/>
      <c r="R251" s="166"/>
      <c r="S251" s="191"/>
      <c r="T251" s="195"/>
      <c r="U251" s="167"/>
      <c r="V251" s="196"/>
      <c r="W251" s="199">
        <f t="shared" si="44"/>
        <v>0</v>
      </c>
      <c r="X251" s="344">
        <f>IF(G251&gt;0,HLOOKUP(C251,'Utility Allowances'!$O$33:$S$34,2),0)</f>
        <v>0</v>
      </c>
      <c r="Y251" s="345">
        <f t="shared" si="45"/>
        <v>0</v>
      </c>
      <c r="Z251" s="168">
        <f t="shared" si="46"/>
        <v>0</v>
      </c>
      <c r="AA251" s="346">
        <f t="shared" si="47"/>
        <v>0</v>
      </c>
      <c r="AB251" s="344">
        <f>IF(Y251&gt;0,VLOOKUP($Y251,'Reference Data 2'!$B$7:$C$71,2),0)</f>
        <v>0</v>
      </c>
      <c r="AC251" s="347">
        <f t="shared" si="48"/>
        <v>0</v>
      </c>
      <c r="AD251" s="348">
        <f t="shared" si="49"/>
        <v>0</v>
      </c>
      <c r="AE251" s="349">
        <f>IF(Y251&gt;0,VLOOKUP($Y251,'Reference Data 2'!$B$9:$D$71,3),0)</f>
        <v>0</v>
      </c>
      <c r="AF251" s="347">
        <f t="shared" si="50"/>
        <v>0</v>
      </c>
      <c r="AG251" s="346">
        <f t="shared" si="51"/>
        <v>0</v>
      </c>
      <c r="AH251" s="350">
        <f t="shared" si="52"/>
        <v>0</v>
      </c>
      <c r="AI251" s="351">
        <f t="shared" si="53"/>
        <v>0</v>
      </c>
      <c r="AJ251" s="352">
        <f t="shared" si="54"/>
        <v>0</v>
      </c>
      <c r="AK251" s="349">
        <f>IF(AA251&gt;0,VLOOKUP(C251,'Reference Data 1'!$N$13:$O$17,2),0)</f>
        <v>0</v>
      </c>
      <c r="AL251" s="346">
        <f t="shared" si="55"/>
        <v>0</v>
      </c>
      <c r="AM251" s="353">
        <f t="shared" si="56"/>
        <v>0</v>
      </c>
      <c r="AN251" s="354">
        <f t="shared" si="57"/>
        <v>0</v>
      </c>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row>
    <row r="252" spans="1:219" ht="13.9" customHeight="1">
      <c r="A252" s="392"/>
      <c r="B252" s="160"/>
      <c r="C252" s="161"/>
      <c r="D252" s="161"/>
      <c r="E252" s="255"/>
      <c r="F252" s="396">
        <v>0</v>
      </c>
      <c r="G252" s="181"/>
      <c r="H252" s="186"/>
      <c r="I252" s="162"/>
      <c r="J252" s="163"/>
      <c r="K252" s="164"/>
      <c r="L252" s="164"/>
      <c r="M252" s="187"/>
      <c r="N252" s="458"/>
      <c r="O252" s="463"/>
      <c r="P252" s="190"/>
      <c r="Q252" s="165"/>
      <c r="R252" s="166"/>
      <c r="S252" s="191"/>
      <c r="T252" s="195"/>
      <c r="U252" s="167"/>
      <c r="V252" s="196"/>
      <c r="W252" s="199">
        <f t="shared" si="44"/>
        <v>0</v>
      </c>
      <c r="X252" s="344">
        <f>IF(G252&gt;0,HLOOKUP(C252,'Utility Allowances'!$O$33:$S$34,2),0)</f>
        <v>0</v>
      </c>
      <c r="Y252" s="345">
        <f t="shared" si="45"/>
        <v>0</v>
      </c>
      <c r="Z252" s="168">
        <f t="shared" si="46"/>
        <v>0</v>
      </c>
      <c r="AA252" s="346">
        <f t="shared" si="47"/>
        <v>0</v>
      </c>
      <c r="AB252" s="344">
        <f>IF(Y252&gt;0,VLOOKUP($Y252,'Reference Data 2'!$B$7:$C$71,2),0)</f>
        <v>0</v>
      </c>
      <c r="AC252" s="347">
        <f t="shared" si="48"/>
        <v>0</v>
      </c>
      <c r="AD252" s="348">
        <f t="shared" si="49"/>
        <v>0</v>
      </c>
      <c r="AE252" s="349">
        <f>IF(Y252&gt;0,VLOOKUP($Y252,'Reference Data 2'!$B$9:$D$71,3),0)</f>
        <v>0</v>
      </c>
      <c r="AF252" s="347">
        <f t="shared" si="50"/>
        <v>0</v>
      </c>
      <c r="AG252" s="346">
        <f t="shared" si="51"/>
        <v>0</v>
      </c>
      <c r="AH252" s="350">
        <f t="shared" si="52"/>
        <v>0</v>
      </c>
      <c r="AI252" s="351">
        <f t="shared" si="53"/>
        <v>0</v>
      </c>
      <c r="AJ252" s="352">
        <f t="shared" si="54"/>
        <v>0</v>
      </c>
      <c r="AK252" s="349">
        <f>IF(AA252&gt;0,VLOOKUP(C252,'Reference Data 1'!$N$13:$O$17,2),0)</f>
        <v>0</v>
      </c>
      <c r="AL252" s="346">
        <f t="shared" si="55"/>
        <v>0</v>
      </c>
      <c r="AM252" s="353">
        <f t="shared" si="56"/>
        <v>0</v>
      </c>
      <c r="AN252" s="354">
        <f t="shared" si="57"/>
        <v>0</v>
      </c>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row>
    <row r="253" spans="1:219" ht="13.9" customHeight="1">
      <c r="A253" s="392"/>
      <c r="B253" s="160"/>
      <c r="C253" s="161"/>
      <c r="D253" s="161"/>
      <c r="E253" s="255"/>
      <c r="F253" s="396">
        <v>0</v>
      </c>
      <c r="G253" s="181"/>
      <c r="H253" s="186"/>
      <c r="I253" s="162"/>
      <c r="J253" s="163"/>
      <c r="K253" s="164"/>
      <c r="L253" s="164"/>
      <c r="M253" s="187"/>
      <c r="N253" s="458"/>
      <c r="O253" s="463"/>
      <c r="P253" s="190"/>
      <c r="Q253" s="165"/>
      <c r="R253" s="166"/>
      <c r="S253" s="191"/>
      <c r="T253" s="195"/>
      <c r="U253" s="167"/>
      <c r="V253" s="196"/>
      <c r="W253" s="199">
        <f t="shared" si="44"/>
        <v>0</v>
      </c>
      <c r="X253" s="344">
        <f>IF(G253&gt;0,HLOOKUP(C253,'Utility Allowances'!$O$33:$S$34,2),0)</f>
        <v>0</v>
      </c>
      <c r="Y253" s="345">
        <f t="shared" si="45"/>
        <v>0</v>
      </c>
      <c r="Z253" s="168">
        <f t="shared" si="46"/>
        <v>0</v>
      </c>
      <c r="AA253" s="346">
        <f t="shared" si="47"/>
        <v>0</v>
      </c>
      <c r="AB253" s="344">
        <f>IF(Y253&gt;0,VLOOKUP($Y253,'Reference Data 2'!$B$7:$C$71,2),0)</f>
        <v>0</v>
      </c>
      <c r="AC253" s="347">
        <f t="shared" si="48"/>
        <v>0</v>
      </c>
      <c r="AD253" s="348">
        <f t="shared" si="49"/>
        <v>0</v>
      </c>
      <c r="AE253" s="349">
        <f>IF(Y253&gt;0,VLOOKUP($Y253,'Reference Data 2'!$B$9:$D$71,3),0)</f>
        <v>0</v>
      </c>
      <c r="AF253" s="347">
        <f t="shared" si="50"/>
        <v>0</v>
      </c>
      <c r="AG253" s="346">
        <f t="shared" si="51"/>
        <v>0</v>
      </c>
      <c r="AH253" s="350">
        <f t="shared" si="52"/>
        <v>0</v>
      </c>
      <c r="AI253" s="351">
        <f t="shared" si="53"/>
        <v>0</v>
      </c>
      <c r="AJ253" s="352">
        <f t="shared" si="54"/>
        <v>0</v>
      </c>
      <c r="AK253" s="349">
        <f>IF(AA253&gt;0,VLOOKUP(C253,'Reference Data 1'!$N$13:$O$17,2),0)</f>
        <v>0</v>
      </c>
      <c r="AL253" s="346">
        <f t="shared" si="55"/>
        <v>0</v>
      </c>
      <c r="AM253" s="353">
        <f t="shared" si="56"/>
        <v>0</v>
      </c>
      <c r="AN253" s="354">
        <f t="shared" si="57"/>
        <v>0</v>
      </c>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row>
    <row r="254" spans="1:219" ht="13.9" customHeight="1">
      <c r="A254" s="392"/>
      <c r="B254" s="160"/>
      <c r="C254" s="161"/>
      <c r="D254" s="161"/>
      <c r="E254" s="255"/>
      <c r="F254" s="396">
        <v>0</v>
      </c>
      <c r="G254" s="181"/>
      <c r="H254" s="186"/>
      <c r="I254" s="162"/>
      <c r="J254" s="163"/>
      <c r="K254" s="164"/>
      <c r="L254" s="164"/>
      <c r="M254" s="187"/>
      <c r="N254" s="458"/>
      <c r="O254" s="463"/>
      <c r="P254" s="190"/>
      <c r="Q254" s="165"/>
      <c r="R254" s="166"/>
      <c r="S254" s="191"/>
      <c r="T254" s="195"/>
      <c r="U254" s="167"/>
      <c r="V254" s="196"/>
      <c r="W254" s="199">
        <f t="shared" si="44"/>
        <v>0</v>
      </c>
      <c r="X254" s="344">
        <f>IF(G254&gt;0,HLOOKUP(C254,'Utility Allowances'!$O$33:$S$34,2),0)</f>
        <v>0</v>
      </c>
      <c r="Y254" s="345">
        <f t="shared" si="45"/>
        <v>0</v>
      </c>
      <c r="Z254" s="168">
        <f t="shared" si="46"/>
        <v>0</v>
      </c>
      <c r="AA254" s="346">
        <f t="shared" si="47"/>
        <v>0</v>
      </c>
      <c r="AB254" s="344">
        <f>IF(Y254&gt;0,VLOOKUP($Y254,'Reference Data 2'!$B$7:$C$71,2),0)</f>
        <v>0</v>
      </c>
      <c r="AC254" s="347">
        <f t="shared" si="48"/>
        <v>0</v>
      </c>
      <c r="AD254" s="348">
        <f t="shared" si="49"/>
        <v>0</v>
      </c>
      <c r="AE254" s="349">
        <f>IF(Y254&gt;0,VLOOKUP($Y254,'Reference Data 2'!$B$9:$D$71,3),0)</f>
        <v>0</v>
      </c>
      <c r="AF254" s="347">
        <f t="shared" si="50"/>
        <v>0</v>
      </c>
      <c r="AG254" s="346">
        <f t="shared" si="51"/>
        <v>0</v>
      </c>
      <c r="AH254" s="350">
        <f t="shared" si="52"/>
        <v>0</v>
      </c>
      <c r="AI254" s="351">
        <f t="shared" si="53"/>
        <v>0</v>
      </c>
      <c r="AJ254" s="352">
        <f t="shared" si="54"/>
        <v>0</v>
      </c>
      <c r="AK254" s="349">
        <f>IF(AA254&gt;0,VLOOKUP(C254,'Reference Data 1'!$N$13:$O$17,2),0)</f>
        <v>0</v>
      </c>
      <c r="AL254" s="346">
        <f t="shared" si="55"/>
        <v>0</v>
      </c>
      <c r="AM254" s="353">
        <f t="shared" si="56"/>
        <v>0</v>
      </c>
      <c r="AN254" s="354">
        <f t="shared" si="57"/>
        <v>0</v>
      </c>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row>
    <row r="255" spans="1:219" ht="13.9" customHeight="1">
      <c r="A255" s="392"/>
      <c r="B255" s="160"/>
      <c r="C255" s="161"/>
      <c r="D255" s="161"/>
      <c r="E255" s="255"/>
      <c r="F255" s="396">
        <v>0</v>
      </c>
      <c r="G255" s="181"/>
      <c r="H255" s="186"/>
      <c r="I255" s="162"/>
      <c r="J255" s="163"/>
      <c r="K255" s="164"/>
      <c r="L255" s="164"/>
      <c r="M255" s="187"/>
      <c r="N255" s="458"/>
      <c r="O255" s="463"/>
      <c r="P255" s="190"/>
      <c r="Q255" s="165"/>
      <c r="R255" s="166"/>
      <c r="S255" s="191"/>
      <c r="T255" s="195"/>
      <c r="U255" s="167"/>
      <c r="V255" s="196"/>
      <c r="W255" s="199">
        <f t="shared" si="44"/>
        <v>0</v>
      </c>
      <c r="X255" s="344">
        <f>IF(G255&gt;0,HLOOKUP(C255,'Utility Allowances'!$O$33:$S$34,2),0)</f>
        <v>0</v>
      </c>
      <c r="Y255" s="345">
        <f t="shared" si="45"/>
        <v>0</v>
      </c>
      <c r="Z255" s="168">
        <f t="shared" si="46"/>
        <v>0</v>
      </c>
      <c r="AA255" s="346">
        <f t="shared" si="47"/>
        <v>0</v>
      </c>
      <c r="AB255" s="344">
        <f>IF(Y255&gt;0,VLOOKUP($Y255,'Reference Data 2'!$B$7:$C$71,2),0)</f>
        <v>0</v>
      </c>
      <c r="AC255" s="347">
        <f t="shared" si="48"/>
        <v>0</v>
      </c>
      <c r="AD255" s="348">
        <f t="shared" si="49"/>
        <v>0</v>
      </c>
      <c r="AE255" s="349">
        <f>IF(Y255&gt;0,VLOOKUP($Y255,'Reference Data 2'!$B$9:$D$71,3),0)</f>
        <v>0</v>
      </c>
      <c r="AF255" s="347">
        <f t="shared" si="50"/>
        <v>0</v>
      </c>
      <c r="AG255" s="346">
        <f t="shared" si="51"/>
        <v>0</v>
      </c>
      <c r="AH255" s="350">
        <f t="shared" si="52"/>
        <v>0</v>
      </c>
      <c r="AI255" s="351">
        <f t="shared" si="53"/>
        <v>0</v>
      </c>
      <c r="AJ255" s="352">
        <f t="shared" si="54"/>
        <v>0</v>
      </c>
      <c r="AK255" s="349">
        <f>IF(AA255&gt;0,VLOOKUP(C255,'Reference Data 1'!$N$13:$O$17,2),0)</f>
        <v>0</v>
      </c>
      <c r="AL255" s="346">
        <f t="shared" si="55"/>
        <v>0</v>
      </c>
      <c r="AM255" s="353">
        <f t="shared" si="56"/>
        <v>0</v>
      </c>
      <c r="AN255" s="354">
        <f t="shared" si="57"/>
        <v>0</v>
      </c>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row>
    <row r="256" spans="1:219" ht="13.9" customHeight="1">
      <c r="A256" s="392"/>
      <c r="B256" s="160"/>
      <c r="C256" s="161"/>
      <c r="D256" s="161"/>
      <c r="E256" s="255"/>
      <c r="F256" s="396">
        <v>0</v>
      </c>
      <c r="G256" s="181"/>
      <c r="H256" s="186"/>
      <c r="I256" s="162"/>
      <c r="J256" s="163"/>
      <c r="K256" s="164"/>
      <c r="L256" s="164"/>
      <c r="M256" s="187"/>
      <c r="N256" s="458"/>
      <c r="O256" s="463"/>
      <c r="P256" s="190"/>
      <c r="Q256" s="165"/>
      <c r="R256" s="166"/>
      <c r="S256" s="191"/>
      <c r="T256" s="195"/>
      <c r="U256" s="167"/>
      <c r="V256" s="196"/>
      <c r="W256" s="199">
        <f t="shared" si="44"/>
        <v>0</v>
      </c>
      <c r="X256" s="344">
        <f>IF(G256&gt;0,HLOOKUP(C256,'Utility Allowances'!$O$33:$S$34,2),0)</f>
        <v>0</v>
      </c>
      <c r="Y256" s="345">
        <f t="shared" si="45"/>
        <v>0</v>
      </c>
      <c r="Z256" s="168">
        <f t="shared" si="46"/>
        <v>0</v>
      </c>
      <c r="AA256" s="346">
        <f t="shared" si="47"/>
        <v>0</v>
      </c>
      <c r="AB256" s="344">
        <f>IF(Y256&gt;0,VLOOKUP($Y256,'Reference Data 2'!$B$7:$C$71,2),0)</f>
        <v>0</v>
      </c>
      <c r="AC256" s="347">
        <f t="shared" si="48"/>
        <v>0</v>
      </c>
      <c r="AD256" s="348">
        <f t="shared" si="49"/>
        <v>0</v>
      </c>
      <c r="AE256" s="349">
        <f>IF(Y256&gt;0,VLOOKUP($Y256,'Reference Data 2'!$B$9:$D$71,3),0)</f>
        <v>0</v>
      </c>
      <c r="AF256" s="347">
        <f t="shared" si="50"/>
        <v>0</v>
      </c>
      <c r="AG256" s="346">
        <f t="shared" si="51"/>
        <v>0</v>
      </c>
      <c r="AH256" s="350">
        <f t="shared" si="52"/>
        <v>0</v>
      </c>
      <c r="AI256" s="351">
        <f t="shared" si="53"/>
        <v>0</v>
      </c>
      <c r="AJ256" s="352">
        <f t="shared" si="54"/>
        <v>0</v>
      </c>
      <c r="AK256" s="349">
        <f>IF(AA256&gt;0,VLOOKUP(C256,'Reference Data 1'!$N$13:$O$17,2),0)</f>
        <v>0</v>
      </c>
      <c r="AL256" s="346">
        <f t="shared" si="55"/>
        <v>0</v>
      </c>
      <c r="AM256" s="353">
        <f t="shared" si="56"/>
        <v>0</v>
      </c>
      <c r="AN256" s="354">
        <f t="shared" si="57"/>
        <v>0</v>
      </c>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row>
    <row r="257" spans="1:219" ht="13.9" customHeight="1">
      <c r="A257" s="392"/>
      <c r="B257" s="160"/>
      <c r="C257" s="161"/>
      <c r="D257" s="161"/>
      <c r="E257" s="255"/>
      <c r="F257" s="396">
        <v>0</v>
      </c>
      <c r="G257" s="181"/>
      <c r="H257" s="186"/>
      <c r="I257" s="162"/>
      <c r="J257" s="163"/>
      <c r="K257" s="164"/>
      <c r="L257" s="164"/>
      <c r="M257" s="187"/>
      <c r="N257" s="458"/>
      <c r="O257" s="463"/>
      <c r="P257" s="190"/>
      <c r="Q257" s="165"/>
      <c r="R257" s="166"/>
      <c r="S257" s="191"/>
      <c r="T257" s="195"/>
      <c r="U257" s="167"/>
      <c r="V257" s="196"/>
      <c r="W257" s="199">
        <f t="shared" si="44"/>
        <v>0</v>
      </c>
      <c r="X257" s="344">
        <f>IF(G257&gt;0,HLOOKUP(C257,'Utility Allowances'!$O$33:$S$34,2),0)</f>
        <v>0</v>
      </c>
      <c r="Y257" s="345">
        <f t="shared" si="45"/>
        <v>0</v>
      </c>
      <c r="Z257" s="168">
        <f t="shared" si="46"/>
        <v>0</v>
      </c>
      <c r="AA257" s="346">
        <f t="shared" si="47"/>
        <v>0</v>
      </c>
      <c r="AB257" s="344">
        <f>IF(Y257&gt;0,VLOOKUP($Y257,'Reference Data 2'!$B$7:$C$71,2),0)</f>
        <v>0</v>
      </c>
      <c r="AC257" s="347">
        <f t="shared" si="48"/>
        <v>0</v>
      </c>
      <c r="AD257" s="348">
        <f t="shared" si="49"/>
        <v>0</v>
      </c>
      <c r="AE257" s="349">
        <f>IF(Y257&gt;0,VLOOKUP($Y257,'Reference Data 2'!$B$9:$D$71,3),0)</f>
        <v>0</v>
      </c>
      <c r="AF257" s="347">
        <f t="shared" si="50"/>
        <v>0</v>
      </c>
      <c r="AG257" s="346">
        <f t="shared" si="51"/>
        <v>0</v>
      </c>
      <c r="AH257" s="350">
        <f t="shared" si="52"/>
        <v>0</v>
      </c>
      <c r="AI257" s="351">
        <f t="shared" si="53"/>
        <v>0</v>
      </c>
      <c r="AJ257" s="352">
        <f t="shared" si="54"/>
        <v>0</v>
      </c>
      <c r="AK257" s="349">
        <f>IF(AA257&gt;0,VLOOKUP(C257,'Reference Data 1'!$N$13:$O$17,2),0)</f>
        <v>0</v>
      </c>
      <c r="AL257" s="346">
        <f t="shared" si="55"/>
        <v>0</v>
      </c>
      <c r="AM257" s="353">
        <f t="shared" si="56"/>
        <v>0</v>
      </c>
      <c r="AN257" s="354">
        <f t="shared" si="57"/>
        <v>0</v>
      </c>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row>
    <row r="258" spans="1:219" ht="13.9" customHeight="1">
      <c r="A258" s="392"/>
      <c r="B258" s="160"/>
      <c r="C258" s="161"/>
      <c r="D258" s="161"/>
      <c r="E258" s="255"/>
      <c r="F258" s="396">
        <v>0</v>
      </c>
      <c r="G258" s="181"/>
      <c r="H258" s="186"/>
      <c r="I258" s="162"/>
      <c r="J258" s="163"/>
      <c r="K258" s="164"/>
      <c r="L258" s="164"/>
      <c r="M258" s="187"/>
      <c r="N258" s="458"/>
      <c r="O258" s="463"/>
      <c r="P258" s="190"/>
      <c r="Q258" s="165"/>
      <c r="R258" s="166"/>
      <c r="S258" s="191"/>
      <c r="T258" s="195"/>
      <c r="U258" s="167"/>
      <c r="V258" s="196"/>
      <c r="W258" s="199">
        <f t="shared" si="44"/>
        <v>0</v>
      </c>
      <c r="X258" s="344">
        <f>IF(G258&gt;0,HLOOKUP(C258,'Utility Allowances'!$O$33:$S$34,2),0)</f>
        <v>0</v>
      </c>
      <c r="Y258" s="345">
        <f t="shared" si="45"/>
        <v>0</v>
      </c>
      <c r="Z258" s="168">
        <f t="shared" si="46"/>
        <v>0</v>
      </c>
      <c r="AA258" s="346">
        <f t="shared" si="47"/>
        <v>0</v>
      </c>
      <c r="AB258" s="344">
        <f>IF(Y258&gt;0,VLOOKUP($Y258,'Reference Data 2'!$B$7:$C$71,2),0)</f>
        <v>0</v>
      </c>
      <c r="AC258" s="347">
        <f t="shared" si="48"/>
        <v>0</v>
      </c>
      <c r="AD258" s="348">
        <f t="shared" si="49"/>
        <v>0</v>
      </c>
      <c r="AE258" s="349">
        <f>IF(Y258&gt;0,VLOOKUP($Y258,'Reference Data 2'!$B$9:$D$71,3),0)</f>
        <v>0</v>
      </c>
      <c r="AF258" s="347">
        <f t="shared" si="50"/>
        <v>0</v>
      </c>
      <c r="AG258" s="346">
        <f t="shared" si="51"/>
        <v>0</v>
      </c>
      <c r="AH258" s="350">
        <f t="shared" si="52"/>
        <v>0</v>
      </c>
      <c r="AI258" s="351">
        <f t="shared" si="53"/>
        <v>0</v>
      </c>
      <c r="AJ258" s="352">
        <f t="shared" si="54"/>
        <v>0</v>
      </c>
      <c r="AK258" s="349">
        <f>IF(AA258&gt;0,VLOOKUP(C258,'Reference Data 1'!$N$13:$O$17,2),0)</f>
        <v>0</v>
      </c>
      <c r="AL258" s="346">
        <f t="shared" si="55"/>
        <v>0</v>
      </c>
      <c r="AM258" s="353">
        <f t="shared" si="56"/>
        <v>0</v>
      </c>
      <c r="AN258" s="354">
        <f t="shared" si="57"/>
        <v>0</v>
      </c>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row>
    <row r="259" spans="1:219" ht="13.9" customHeight="1">
      <c r="A259" s="392"/>
      <c r="B259" s="160"/>
      <c r="C259" s="161"/>
      <c r="D259" s="161"/>
      <c r="E259" s="255"/>
      <c r="F259" s="396">
        <v>0</v>
      </c>
      <c r="G259" s="181"/>
      <c r="H259" s="186"/>
      <c r="I259" s="162"/>
      <c r="J259" s="163"/>
      <c r="K259" s="164"/>
      <c r="L259" s="164"/>
      <c r="M259" s="187"/>
      <c r="N259" s="458"/>
      <c r="O259" s="463"/>
      <c r="P259" s="190"/>
      <c r="Q259" s="165"/>
      <c r="R259" s="166"/>
      <c r="S259" s="191"/>
      <c r="T259" s="195"/>
      <c r="U259" s="167"/>
      <c r="V259" s="196"/>
      <c r="W259" s="199">
        <f t="shared" si="44"/>
        <v>0</v>
      </c>
      <c r="X259" s="344">
        <f>IF(G259&gt;0,HLOOKUP(C259,'Utility Allowances'!$O$33:$S$34,2),0)</f>
        <v>0</v>
      </c>
      <c r="Y259" s="345">
        <f t="shared" si="45"/>
        <v>0</v>
      </c>
      <c r="Z259" s="168">
        <f t="shared" si="46"/>
        <v>0</v>
      </c>
      <c r="AA259" s="346">
        <f t="shared" si="47"/>
        <v>0</v>
      </c>
      <c r="AB259" s="344">
        <f>IF(Y259&gt;0,VLOOKUP($Y259,'Reference Data 2'!$B$7:$C$71,2),0)</f>
        <v>0</v>
      </c>
      <c r="AC259" s="347">
        <f t="shared" si="48"/>
        <v>0</v>
      </c>
      <c r="AD259" s="348">
        <f t="shared" si="49"/>
        <v>0</v>
      </c>
      <c r="AE259" s="349">
        <f>IF(Y259&gt;0,VLOOKUP($Y259,'Reference Data 2'!$B$9:$D$71,3),0)</f>
        <v>0</v>
      </c>
      <c r="AF259" s="347">
        <f t="shared" si="50"/>
        <v>0</v>
      </c>
      <c r="AG259" s="346">
        <f t="shared" si="51"/>
        <v>0</v>
      </c>
      <c r="AH259" s="350">
        <f t="shared" si="52"/>
        <v>0</v>
      </c>
      <c r="AI259" s="351">
        <f t="shared" si="53"/>
        <v>0</v>
      </c>
      <c r="AJ259" s="352">
        <f t="shared" si="54"/>
        <v>0</v>
      </c>
      <c r="AK259" s="349">
        <f>IF(AA259&gt;0,VLOOKUP(C259,'Reference Data 1'!$N$13:$O$17,2),0)</f>
        <v>0</v>
      </c>
      <c r="AL259" s="346">
        <f t="shared" si="55"/>
        <v>0</v>
      </c>
      <c r="AM259" s="353">
        <f t="shared" si="56"/>
        <v>0</v>
      </c>
      <c r="AN259" s="354">
        <f t="shared" si="57"/>
        <v>0</v>
      </c>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row>
    <row r="260" spans="1:219" ht="13.9" customHeight="1">
      <c r="A260" s="392"/>
      <c r="B260" s="160"/>
      <c r="C260" s="161"/>
      <c r="D260" s="161"/>
      <c r="E260" s="255"/>
      <c r="F260" s="396">
        <v>0</v>
      </c>
      <c r="G260" s="181"/>
      <c r="H260" s="186"/>
      <c r="I260" s="162"/>
      <c r="J260" s="163"/>
      <c r="K260" s="164"/>
      <c r="L260" s="164"/>
      <c r="M260" s="187"/>
      <c r="N260" s="458"/>
      <c r="O260" s="463"/>
      <c r="P260" s="190"/>
      <c r="Q260" s="165"/>
      <c r="R260" s="166"/>
      <c r="S260" s="191"/>
      <c r="T260" s="195"/>
      <c r="U260" s="167"/>
      <c r="V260" s="196"/>
      <c r="W260" s="199">
        <f t="shared" si="44"/>
        <v>0</v>
      </c>
      <c r="X260" s="344">
        <f>IF(G260&gt;0,HLOOKUP(C260,'Utility Allowances'!$O$33:$S$34,2),0)</f>
        <v>0</v>
      </c>
      <c r="Y260" s="345">
        <f t="shared" si="45"/>
        <v>0</v>
      </c>
      <c r="Z260" s="168">
        <f t="shared" si="46"/>
        <v>0</v>
      </c>
      <c r="AA260" s="346">
        <f t="shared" si="47"/>
        <v>0</v>
      </c>
      <c r="AB260" s="344">
        <f>IF(Y260&gt;0,VLOOKUP($Y260,'Reference Data 2'!$B$7:$C$71,2),0)</f>
        <v>0</v>
      </c>
      <c r="AC260" s="347">
        <f t="shared" si="48"/>
        <v>0</v>
      </c>
      <c r="AD260" s="348">
        <f t="shared" si="49"/>
        <v>0</v>
      </c>
      <c r="AE260" s="349">
        <f>IF(Y260&gt;0,VLOOKUP($Y260,'Reference Data 2'!$B$9:$D$71,3),0)</f>
        <v>0</v>
      </c>
      <c r="AF260" s="347">
        <f t="shared" si="50"/>
        <v>0</v>
      </c>
      <c r="AG260" s="346">
        <f t="shared" si="51"/>
        <v>0</v>
      </c>
      <c r="AH260" s="350">
        <f t="shared" si="52"/>
        <v>0</v>
      </c>
      <c r="AI260" s="351">
        <f t="shared" si="53"/>
        <v>0</v>
      </c>
      <c r="AJ260" s="352">
        <f t="shared" si="54"/>
        <v>0</v>
      </c>
      <c r="AK260" s="349">
        <f>IF(AA260&gt;0,VLOOKUP(C260,'Reference Data 1'!$N$13:$O$17,2),0)</f>
        <v>0</v>
      </c>
      <c r="AL260" s="346">
        <f t="shared" si="55"/>
        <v>0</v>
      </c>
      <c r="AM260" s="353">
        <f t="shared" si="56"/>
        <v>0</v>
      </c>
      <c r="AN260" s="354">
        <f t="shared" si="57"/>
        <v>0</v>
      </c>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row>
    <row r="261" spans="1:219" ht="13.9" customHeight="1">
      <c r="A261" s="392"/>
      <c r="B261" s="160"/>
      <c r="C261" s="161"/>
      <c r="D261" s="161"/>
      <c r="E261" s="255"/>
      <c r="F261" s="396">
        <v>0</v>
      </c>
      <c r="G261" s="181"/>
      <c r="H261" s="186"/>
      <c r="I261" s="162"/>
      <c r="J261" s="163"/>
      <c r="K261" s="164"/>
      <c r="L261" s="164"/>
      <c r="M261" s="187"/>
      <c r="N261" s="458"/>
      <c r="O261" s="463"/>
      <c r="P261" s="190"/>
      <c r="Q261" s="165"/>
      <c r="R261" s="166"/>
      <c r="S261" s="191"/>
      <c r="T261" s="195"/>
      <c r="U261" s="167"/>
      <c r="V261" s="196"/>
      <c r="W261" s="199">
        <f t="shared" si="44"/>
        <v>0</v>
      </c>
      <c r="X261" s="344">
        <f>IF(G261&gt;0,HLOOKUP(C261,'Utility Allowances'!$O$33:$S$34,2),0)</f>
        <v>0</v>
      </c>
      <c r="Y261" s="345">
        <f t="shared" si="45"/>
        <v>0</v>
      </c>
      <c r="Z261" s="168">
        <f t="shared" si="46"/>
        <v>0</v>
      </c>
      <c r="AA261" s="346">
        <f t="shared" si="47"/>
        <v>0</v>
      </c>
      <c r="AB261" s="344">
        <f>IF(Y261&gt;0,VLOOKUP($Y261,'Reference Data 2'!$B$7:$C$71,2),0)</f>
        <v>0</v>
      </c>
      <c r="AC261" s="347">
        <f t="shared" si="48"/>
        <v>0</v>
      </c>
      <c r="AD261" s="348">
        <f t="shared" si="49"/>
        <v>0</v>
      </c>
      <c r="AE261" s="349">
        <f>IF(Y261&gt;0,VLOOKUP($Y261,'Reference Data 2'!$B$9:$D$71,3),0)</f>
        <v>0</v>
      </c>
      <c r="AF261" s="347">
        <f t="shared" si="50"/>
        <v>0</v>
      </c>
      <c r="AG261" s="346">
        <f t="shared" si="51"/>
        <v>0</v>
      </c>
      <c r="AH261" s="350">
        <f t="shared" si="52"/>
        <v>0</v>
      </c>
      <c r="AI261" s="351">
        <f t="shared" si="53"/>
        <v>0</v>
      </c>
      <c r="AJ261" s="352">
        <f t="shared" si="54"/>
        <v>0</v>
      </c>
      <c r="AK261" s="349">
        <f>IF(AA261&gt;0,VLOOKUP(C261,'Reference Data 1'!$N$13:$O$17,2),0)</f>
        <v>0</v>
      </c>
      <c r="AL261" s="346">
        <f t="shared" si="55"/>
        <v>0</v>
      </c>
      <c r="AM261" s="353">
        <f t="shared" si="56"/>
        <v>0</v>
      </c>
      <c r="AN261" s="354">
        <f t="shared" si="57"/>
        <v>0</v>
      </c>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row>
    <row r="262" spans="1:219" ht="13.9" customHeight="1">
      <c r="A262" s="392"/>
      <c r="B262" s="160"/>
      <c r="C262" s="161"/>
      <c r="D262" s="161"/>
      <c r="E262" s="255"/>
      <c r="F262" s="396">
        <v>0</v>
      </c>
      <c r="G262" s="181"/>
      <c r="H262" s="186"/>
      <c r="I262" s="162"/>
      <c r="J262" s="163"/>
      <c r="K262" s="164"/>
      <c r="L262" s="164"/>
      <c r="M262" s="187"/>
      <c r="N262" s="458"/>
      <c r="O262" s="463"/>
      <c r="P262" s="190"/>
      <c r="Q262" s="165"/>
      <c r="R262" s="166"/>
      <c r="S262" s="191"/>
      <c r="T262" s="195"/>
      <c r="U262" s="167"/>
      <c r="V262" s="196"/>
      <c r="W262" s="199">
        <f t="shared" si="44"/>
        <v>0</v>
      </c>
      <c r="X262" s="344">
        <f>IF(G262&gt;0,HLOOKUP(C262,'Utility Allowances'!$O$33:$S$34,2),0)</f>
        <v>0</v>
      </c>
      <c r="Y262" s="345">
        <f t="shared" si="45"/>
        <v>0</v>
      </c>
      <c r="Z262" s="168">
        <f t="shared" si="46"/>
        <v>0</v>
      </c>
      <c r="AA262" s="346">
        <f t="shared" si="47"/>
        <v>0</v>
      </c>
      <c r="AB262" s="344">
        <f>IF(Y262&gt;0,VLOOKUP($Y262,'Reference Data 2'!$B$7:$C$71,2),0)</f>
        <v>0</v>
      </c>
      <c r="AC262" s="347">
        <f t="shared" si="48"/>
        <v>0</v>
      </c>
      <c r="AD262" s="348">
        <f t="shared" si="49"/>
        <v>0</v>
      </c>
      <c r="AE262" s="349">
        <f>IF(Y262&gt;0,VLOOKUP($Y262,'Reference Data 2'!$B$9:$D$71,3),0)</f>
        <v>0</v>
      </c>
      <c r="AF262" s="347">
        <f t="shared" si="50"/>
        <v>0</v>
      </c>
      <c r="AG262" s="346">
        <f t="shared" si="51"/>
        <v>0</v>
      </c>
      <c r="AH262" s="350">
        <f t="shared" si="52"/>
        <v>0</v>
      </c>
      <c r="AI262" s="351">
        <f t="shared" si="53"/>
        <v>0</v>
      </c>
      <c r="AJ262" s="352">
        <f t="shared" si="54"/>
        <v>0</v>
      </c>
      <c r="AK262" s="349">
        <f>IF(AA262&gt;0,VLOOKUP(C262,'Reference Data 1'!$N$13:$O$17,2),0)</f>
        <v>0</v>
      </c>
      <c r="AL262" s="346">
        <f t="shared" si="55"/>
        <v>0</v>
      </c>
      <c r="AM262" s="353">
        <f t="shared" si="56"/>
        <v>0</v>
      </c>
      <c r="AN262" s="354">
        <f t="shared" si="57"/>
        <v>0</v>
      </c>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row>
    <row r="263" spans="1:219" ht="13.9" customHeight="1">
      <c r="A263" s="392"/>
      <c r="B263" s="160"/>
      <c r="C263" s="161"/>
      <c r="D263" s="161"/>
      <c r="E263" s="255"/>
      <c r="F263" s="396">
        <v>0</v>
      </c>
      <c r="G263" s="181"/>
      <c r="H263" s="186"/>
      <c r="I263" s="162"/>
      <c r="J263" s="163"/>
      <c r="K263" s="164"/>
      <c r="L263" s="164"/>
      <c r="M263" s="187"/>
      <c r="N263" s="458"/>
      <c r="O263" s="463"/>
      <c r="P263" s="190"/>
      <c r="Q263" s="165"/>
      <c r="R263" s="166"/>
      <c r="S263" s="191"/>
      <c r="T263" s="195"/>
      <c r="U263" s="167"/>
      <c r="V263" s="196"/>
      <c r="W263" s="199">
        <f t="shared" si="44"/>
        <v>0</v>
      </c>
      <c r="X263" s="344">
        <f>IF(G263&gt;0,HLOOKUP(C263,'Utility Allowances'!$O$33:$S$34,2),0)</f>
        <v>0</v>
      </c>
      <c r="Y263" s="345">
        <f t="shared" si="45"/>
        <v>0</v>
      </c>
      <c r="Z263" s="168">
        <f t="shared" si="46"/>
        <v>0</v>
      </c>
      <c r="AA263" s="346">
        <f t="shared" si="47"/>
        <v>0</v>
      </c>
      <c r="AB263" s="344">
        <f>IF(Y263&gt;0,VLOOKUP($Y263,'Reference Data 2'!$B$7:$C$71,2),0)</f>
        <v>0</v>
      </c>
      <c r="AC263" s="347">
        <f t="shared" si="48"/>
        <v>0</v>
      </c>
      <c r="AD263" s="348">
        <f t="shared" si="49"/>
        <v>0</v>
      </c>
      <c r="AE263" s="349">
        <f>IF(Y263&gt;0,VLOOKUP($Y263,'Reference Data 2'!$B$9:$D$71,3),0)</f>
        <v>0</v>
      </c>
      <c r="AF263" s="347">
        <f t="shared" si="50"/>
        <v>0</v>
      </c>
      <c r="AG263" s="346">
        <f t="shared" si="51"/>
        <v>0</v>
      </c>
      <c r="AH263" s="350">
        <f t="shared" si="52"/>
        <v>0</v>
      </c>
      <c r="AI263" s="351">
        <f t="shared" si="53"/>
        <v>0</v>
      </c>
      <c r="AJ263" s="352">
        <f t="shared" si="54"/>
        <v>0</v>
      </c>
      <c r="AK263" s="349">
        <f>IF(AA263&gt;0,VLOOKUP(C263,'Reference Data 1'!$N$13:$O$17,2),0)</f>
        <v>0</v>
      </c>
      <c r="AL263" s="346">
        <f t="shared" si="55"/>
        <v>0</v>
      </c>
      <c r="AM263" s="353">
        <f t="shared" si="56"/>
        <v>0</v>
      </c>
      <c r="AN263" s="354">
        <f t="shared" si="57"/>
        <v>0</v>
      </c>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row>
    <row r="264" spans="1:219" ht="13.9" customHeight="1">
      <c r="A264" s="392"/>
      <c r="B264" s="160"/>
      <c r="C264" s="161"/>
      <c r="D264" s="161"/>
      <c r="E264" s="255"/>
      <c r="F264" s="396">
        <v>0</v>
      </c>
      <c r="G264" s="181"/>
      <c r="H264" s="186"/>
      <c r="I264" s="162"/>
      <c r="J264" s="163"/>
      <c r="K264" s="164"/>
      <c r="L264" s="164"/>
      <c r="M264" s="187"/>
      <c r="N264" s="458"/>
      <c r="O264" s="463"/>
      <c r="P264" s="190"/>
      <c r="Q264" s="165"/>
      <c r="R264" s="166"/>
      <c r="S264" s="191"/>
      <c r="T264" s="195"/>
      <c r="U264" s="167"/>
      <c r="V264" s="196"/>
      <c r="W264" s="199">
        <f t="shared" si="44"/>
        <v>0</v>
      </c>
      <c r="X264" s="344">
        <f>IF(G264&gt;0,HLOOKUP(C264,'Utility Allowances'!$O$33:$S$34,2),0)</f>
        <v>0</v>
      </c>
      <c r="Y264" s="345">
        <f t="shared" si="45"/>
        <v>0</v>
      </c>
      <c r="Z264" s="168">
        <f t="shared" si="46"/>
        <v>0</v>
      </c>
      <c r="AA264" s="346">
        <f t="shared" si="47"/>
        <v>0</v>
      </c>
      <c r="AB264" s="344">
        <f>IF(Y264&gt;0,VLOOKUP($Y264,'Reference Data 2'!$B$7:$C$71,2),0)</f>
        <v>0</v>
      </c>
      <c r="AC264" s="347">
        <f t="shared" si="48"/>
        <v>0</v>
      </c>
      <c r="AD264" s="348">
        <f t="shared" si="49"/>
        <v>0</v>
      </c>
      <c r="AE264" s="349">
        <f>IF(Y264&gt;0,VLOOKUP($Y264,'Reference Data 2'!$B$9:$D$71,3),0)</f>
        <v>0</v>
      </c>
      <c r="AF264" s="347">
        <f t="shared" si="50"/>
        <v>0</v>
      </c>
      <c r="AG264" s="346">
        <f t="shared" si="51"/>
        <v>0</v>
      </c>
      <c r="AH264" s="350">
        <f t="shared" si="52"/>
        <v>0</v>
      </c>
      <c r="AI264" s="351">
        <f t="shared" si="53"/>
        <v>0</v>
      </c>
      <c r="AJ264" s="352">
        <f t="shared" si="54"/>
        <v>0</v>
      </c>
      <c r="AK264" s="349">
        <f>IF(AA264&gt;0,VLOOKUP(C264,'Reference Data 1'!$N$13:$O$17,2),0)</f>
        <v>0</v>
      </c>
      <c r="AL264" s="346">
        <f t="shared" si="55"/>
        <v>0</v>
      </c>
      <c r="AM264" s="353">
        <f t="shared" si="56"/>
        <v>0</v>
      </c>
      <c r="AN264" s="354">
        <f t="shared" si="57"/>
        <v>0</v>
      </c>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row>
    <row r="265" spans="1:219" ht="13.9" customHeight="1">
      <c r="A265" s="392"/>
      <c r="B265" s="160"/>
      <c r="C265" s="161"/>
      <c r="D265" s="161"/>
      <c r="E265" s="255"/>
      <c r="F265" s="396">
        <v>0</v>
      </c>
      <c r="G265" s="181"/>
      <c r="H265" s="186"/>
      <c r="I265" s="162"/>
      <c r="J265" s="163"/>
      <c r="K265" s="164"/>
      <c r="L265" s="164"/>
      <c r="M265" s="187"/>
      <c r="N265" s="458"/>
      <c r="O265" s="463"/>
      <c r="P265" s="190"/>
      <c r="Q265" s="165"/>
      <c r="R265" s="166"/>
      <c r="S265" s="191"/>
      <c r="T265" s="195"/>
      <c r="U265" s="167"/>
      <c r="V265" s="196"/>
      <c r="W265" s="199">
        <f t="shared" si="44"/>
        <v>0</v>
      </c>
      <c r="X265" s="344">
        <f>IF(G265&gt;0,HLOOKUP(C265,'Utility Allowances'!$O$33:$S$34,2),0)</f>
        <v>0</v>
      </c>
      <c r="Y265" s="345">
        <f t="shared" si="45"/>
        <v>0</v>
      </c>
      <c r="Z265" s="168">
        <f t="shared" si="46"/>
        <v>0</v>
      </c>
      <c r="AA265" s="346">
        <f t="shared" si="47"/>
        <v>0</v>
      </c>
      <c r="AB265" s="344">
        <f>IF(Y265&gt;0,VLOOKUP($Y265,'Reference Data 2'!$B$7:$C$71,2),0)</f>
        <v>0</v>
      </c>
      <c r="AC265" s="347">
        <f t="shared" si="48"/>
        <v>0</v>
      </c>
      <c r="AD265" s="348">
        <f t="shared" si="49"/>
        <v>0</v>
      </c>
      <c r="AE265" s="349">
        <f>IF(Y265&gt;0,VLOOKUP($Y265,'Reference Data 2'!$B$9:$D$71,3),0)</f>
        <v>0</v>
      </c>
      <c r="AF265" s="347">
        <f t="shared" si="50"/>
        <v>0</v>
      </c>
      <c r="AG265" s="346">
        <f t="shared" si="51"/>
        <v>0</v>
      </c>
      <c r="AH265" s="350">
        <f t="shared" si="52"/>
        <v>0</v>
      </c>
      <c r="AI265" s="351">
        <f t="shared" si="53"/>
        <v>0</v>
      </c>
      <c r="AJ265" s="352">
        <f t="shared" si="54"/>
        <v>0</v>
      </c>
      <c r="AK265" s="349">
        <f>IF(AA265&gt;0,VLOOKUP(C265,'Reference Data 1'!$N$13:$O$17,2),0)</f>
        <v>0</v>
      </c>
      <c r="AL265" s="346">
        <f t="shared" si="55"/>
        <v>0</v>
      </c>
      <c r="AM265" s="353">
        <f t="shared" si="56"/>
        <v>0</v>
      </c>
      <c r="AN265" s="354">
        <f t="shared" si="57"/>
        <v>0</v>
      </c>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row>
    <row r="266" spans="1:219" ht="13.9" customHeight="1">
      <c r="A266" s="392"/>
      <c r="B266" s="160"/>
      <c r="C266" s="161"/>
      <c r="D266" s="161"/>
      <c r="E266" s="255"/>
      <c r="F266" s="396">
        <v>0</v>
      </c>
      <c r="G266" s="181"/>
      <c r="H266" s="186"/>
      <c r="I266" s="162"/>
      <c r="J266" s="163"/>
      <c r="K266" s="164"/>
      <c r="L266" s="164"/>
      <c r="M266" s="187"/>
      <c r="N266" s="458"/>
      <c r="O266" s="463"/>
      <c r="P266" s="190"/>
      <c r="Q266" s="165"/>
      <c r="R266" s="166"/>
      <c r="S266" s="191"/>
      <c r="T266" s="195"/>
      <c r="U266" s="167"/>
      <c r="V266" s="196"/>
      <c r="W266" s="199">
        <f t="shared" ref="W266:W329" si="58">IF(U266&gt;0,U266/LOOKUP(T266,IncomeLimits),0)</f>
        <v>0</v>
      </c>
      <c r="X266" s="344">
        <f>IF(G266&gt;0,HLOOKUP(C266,'Utility Allowances'!$O$33:$S$34,2),0)</f>
        <v>0</v>
      </c>
      <c r="Y266" s="345">
        <f t="shared" ref="Y266:Y329" si="59">+G266+C266</f>
        <v>0</v>
      </c>
      <c r="Z266" s="168">
        <f t="shared" ref="Z266:Z329" si="60">+J266+I266</f>
        <v>0</v>
      </c>
      <c r="AA266" s="346">
        <f t="shared" ref="AA266:AA329" si="61">+H266+J266</f>
        <v>0</v>
      </c>
      <c r="AB266" s="344">
        <f>IF(Y266&gt;0,VLOOKUP($Y266,'Reference Data 2'!$B$7:$C$71,2),0)</f>
        <v>0</v>
      </c>
      <c r="AC266" s="347">
        <f t="shared" ref="AC266:AC329" si="62">+AA266-AB266</f>
        <v>0</v>
      </c>
      <c r="AD266" s="348">
        <f t="shared" ref="AD266:AD329" si="63">+IF(AC266&gt;0,AC266,0)</f>
        <v>0</v>
      </c>
      <c r="AE266" s="349">
        <f>IF(Y266&gt;0,VLOOKUP($Y266,'Reference Data 2'!$B$9:$D$71,3),0)</f>
        <v>0</v>
      </c>
      <c r="AF266" s="347">
        <f t="shared" ref="AF266:AF329" si="64">+AA266-AE266</f>
        <v>0</v>
      </c>
      <c r="AG266" s="346">
        <f t="shared" ref="AG266:AG329" si="65">+IF(AF266&gt;0,AF266,0)</f>
        <v>0</v>
      </c>
      <c r="AH266" s="350">
        <f t="shared" ref="AH266:AH329" si="66">+IF(U266&gt;0,(AA266*12)/U266,0)</f>
        <v>0</v>
      </c>
      <c r="AI266" s="351">
        <f t="shared" ref="AI266:AI329" si="67">+IF(AH266&gt;0.5,AH266,0)</f>
        <v>0</v>
      </c>
      <c r="AJ266" s="352">
        <f t="shared" ref="AJ266:AJ329" si="68">+IF(T266&gt;0,IF(C266&gt;0,T266/C266,T266),0)</f>
        <v>0</v>
      </c>
      <c r="AK266" s="349">
        <f>IF(AA266&gt;0,VLOOKUP(C266,'Reference Data 1'!$N$13:$O$17,2),0)</f>
        <v>0</v>
      </c>
      <c r="AL266" s="346">
        <f t="shared" ref="AL266:AL329" si="69">+AK266-AA266</f>
        <v>0</v>
      </c>
      <c r="AM266" s="353">
        <f t="shared" ref="AM266:AM329" si="70">+C266+E266</f>
        <v>0</v>
      </c>
      <c r="AN266" s="354">
        <f t="shared" ref="AN266:AN329" si="71">+IF(F266=1,C266+0.1,IF(F266=2,C266+0.2,0))</f>
        <v>0</v>
      </c>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row>
    <row r="267" spans="1:219" ht="13.9" customHeight="1">
      <c r="A267" s="392"/>
      <c r="B267" s="160"/>
      <c r="C267" s="161"/>
      <c r="D267" s="161"/>
      <c r="E267" s="255"/>
      <c r="F267" s="396">
        <v>0</v>
      </c>
      <c r="G267" s="181"/>
      <c r="H267" s="186"/>
      <c r="I267" s="162"/>
      <c r="J267" s="163"/>
      <c r="K267" s="164"/>
      <c r="L267" s="164"/>
      <c r="M267" s="187"/>
      <c r="N267" s="458"/>
      <c r="O267" s="463"/>
      <c r="P267" s="190"/>
      <c r="Q267" s="165"/>
      <c r="R267" s="166"/>
      <c r="S267" s="191"/>
      <c r="T267" s="195"/>
      <c r="U267" s="167"/>
      <c r="V267" s="196"/>
      <c r="W267" s="199">
        <f t="shared" si="58"/>
        <v>0</v>
      </c>
      <c r="X267" s="344">
        <f>IF(G267&gt;0,HLOOKUP(C267,'Utility Allowances'!$O$33:$S$34,2),0)</f>
        <v>0</v>
      </c>
      <c r="Y267" s="345">
        <f t="shared" si="59"/>
        <v>0</v>
      </c>
      <c r="Z267" s="168">
        <f t="shared" si="60"/>
        <v>0</v>
      </c>
      <c r="AA267" s="346">
        <f t="shared" si="61"/>
        <v>0</v>
      </c>
      <c r="AB267" s="344">
        <f>IF(Y267&gt;0,VLOOKUP($Y267,'Reference Data 2'!$B$7:$C$71,2),0)</f>
        <v>0</v>
      </c>
      <c r="AC267" s="347">
        <f t="shared" si="62"/>
        <v>0</v>
      </c>
      <c r="AD267" s="348">
        <f t="shared" si="63"/>
        <v>0</v>
      </c>
      <c r="AE267" s="349">
        <f>IF(Y267&gt;0,VLOOKUP($Y267,'Reference Data 2'!$B$9:$D$71,3),0)</f>
        <v>0</v>
      </c>
      <c r="AF267" s="347">
        <f t="shared" si="64"/>
        <v>0</v>
      </c>
      <c r="AG267" s="346">
        <f t="shared" si="65"/>
        <v>0</v>
      </c>
      <c r="AH267" s="350">
        <f t="shared" si="66"/>
        <v>0</v>
      </c>
      <c r="AI267" s="351">
        <f t="shared" si="67"/>
        <v>0</v>
      </c>
      <c r="AJ267" s="352">
        <f t="shared" si="68"/>
        <v>0</v>
      </c>
      <c r="AK267" s="349">
        <f>IF(AA267&gt;0,VLOOKUP(C267,'Reference Data 1'!$N$13:$O$17,2),0)</f>
        <v>0</v>
      </c>
      <c r="AL267" s="346">
        <f t="shared" si="69"/>
        <v>0</v>
      </c>
      <c r="AM267" s="353">
        <f t="shared" si="70"/>
        <v>0</v>
      </c>
      <c r="AN267" s="354">
        <f t="shared" si="71"/>
        <v>0</v>
      </c>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row>
    <row r="268" spans="1:219" ht="13.9" customHeight="1">
      <c r="A268" s="392"/>
      <c r="B268" s="160"/>
      <c r="C268" s="161"/>
      <c r="D268" s="161"/>
      <c r="E268" s="255"/>
      <c r="F268" s="396">
        <v>0</v>
      </c>
      <c r="G268" s="181"/>
      <c r="H268" s="186"/>
      <c r="I268" s="162"/>
      <c r="J268" s="163"/>
      <c r="K268" s="164"/>
      <c r="L268" s="164"/>
      <c r="M268" s="187"/>
      <c r="N268" s="458"/>
      <c r="O268" s="463"/>
      <c r="P268" s="190"/>
      <c r="Q268" s="165"/>
      <c r="R268" s="166"/>
      <c r="S268" s="191"/>
      <c r="T268" s="195"/>
      <c r="U268" s="167"/>
      <c r="V268" s="196"/>
      <c r="W268" s="199">
        <f t="shared" si="58"/>
        <v>0</v>
      </c>
      <c r="X268" s="344">
        <f>IF(G268&gt;0,HLOOKUP(C268,'Utility Allowances'!$O$33:$S$34,2),0)</f>
        <v>0</v>
      </c>
      <c r="Y268" s="345">
        <f t="shared" si="59"/>
        <v>0</v>
      </c>
      <c r="Z268" s="168">
        <f t="shared" si="60"/>
        <v>0</v>
      </c>
      <c r="AA268" s="346">
        <f t="shared" si="61"/>
        <v>0</v>
      </c>
      <c r="AB268" s="344">
        <f>IF(Y268&gt;0,VLOOKUP($Y268,'Reference Data 2'!$B$7:$C$71,2),0)</f>
        <v>0</v>
      </c>
      <c r="AC268" s="347">
        <f t="shared" si="62"/>
        <v>0</v>
      </c>
      <c r="AD268" s="348">
        <f t="shared" si="63"/>
        <v>0</v>
      </c>
      <c r="AE268" s="349">
        <f>IF(Y268&gt;0,VLOOKUP($Y268,'Reference Data 2'!$B$9:$D$71,3),0)</f>
        <v>0</v>
      </c>
      <c r="AF268" s="347">
        <f t="shared" si="64"/>
        <v>0</v>
      </c>
      <c r="AG268" s="346">
        <f t="shared" si="65"/>
        <v>0</v>
      </c>
      <c r="AH268" s="350">
        <f t="shared" si="66"/>
        <v>0</v>
      </c>
      <c r="AI268" s="351">
        <f t="shared" si="67"/>
        <v>0</v>
      </c>
      <c r="AJ268" s="352">
        <f t="shared" si="68"/>
        <v>0</v>
      </c>
      <c r="AK268" s="349">
        <f>IF(AA268&gt;0,VLOOKUP(C268,'Reference Data 1'!$N$13:$O$17,2),0)</f>
        <v>0</v>
      </c>
      <c r="AL268" s="346">
        <f t="shared" si="69"/>
        <v>0</v>
      </c>
      <c r="AM268" s="353">
        <f t="shared" si="70"/>
        <v>0</v>
      </c>
      <c r="AN268" s="354">
        <f t="shared" si="71"/>
        <v>0</v>
      </c>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row>
    <row r="269" spans="1:219" ht="13.9" customHeight="1">
      <c r="A269" s="392"/>
      <c r="B269" s="160"/>
      <c r="C269" s="161"/>
      <c r="D269" s="161"/>
      <c r="E269" s="255"/>
      <c r="F269" s="396">
        <v>0</v>
      </c>
      <c r="G269" s="181"/>
      <c r="H269" s="186"/>
      <c r="I269" s="162"/>
      <c r="J269" s="163"/>
      <c r="K269" s="164"/>
      <c r="L269" s="164"/>
      <c r="M269" s="187"/>
      <c r="N269" s="458"/>
      <c r="O269" s="463"/>
      <c r="P269" s="190"/>
      <c r="Q269" s="165"/>
      <c r="R269" s="166"/>
      <c r="S269" s="191"/>
      <c r="T269" s="195"/>
      <c r="U269" s="167"/>
      <c r="V269" s="196"/>
      <c r="W269" s="199">
        <f t="shared" si="58"/>
        <v>0</v>
      </c>
      <c r="X269" s="344">
        <f>IF(G269&gt;0,HLOOKUP(C269,'Utility Allowances'!$O$33:$S$34,2),0)</f>
        <v>0</v>
      </c>
      <c r="Y269" s="345">
        <f t="shared" si="59"/>
        <v>0</v>
      </c>
      <c r="Z269" s="168">
        <f t="shared" si="60"/>
        <v>0</v>
      </c>
      <c r="AA269" s="346">
        <f t="shared" si="61"/>
        <v>0</v>
      </c>
      <c r="AB269" s="344">
        <f>IF(Y269&gt;0,VLOOKUP($Y269,'Reference Data 2'!$B$7:$C$71,2),0)</f>
        <v>0</v>
      </c>
      <c r="AC269" s="347">
        <f t="shared" si="62"/>
        <v>0</v>
      </c>
      <c r="AD269" s="348">
        <f t="shared" si="63"/>
        <v>0</v>
      </c>
      <c r="AE269" s="349">
        <f>IF(Y269&gt;0,VLOOKUP($Y269,'Reference Data 2'!$B$9:$D$71,3),0)</f>
        <v>0</v>
      </c>
      <c r="AF269" s="347">
        <f t="shared" si="64"/>
        <v>0</v>
      </c>
      <c r="AG269" s="346">
        <f t="shared" si="65"/>
        <v>0</v>
      </c>
      <c r="AH269" s="350">
        <f t="shared" si="66"/>
        <v>0</v>
      </c>
      <c r="AI269" s="351">
        <f t="shared" si="67"/>
        <v>0</v>
      </c>
      <c r="AJ269" s="352">
        <f t="shared" si="68"/>
        <v>0</v>
      </c>
      <c r="AK269" s="349">
        <f>IF(AA269&gt;0,VLOOKUP(C269,'Reference Data 1'!$N$13:$O$17,2),0)</f>
        <v>0</v>
      </c>
      <c r="AL269" s="346">
        <f t="shared" si="69"/>
        <v>0</v>
      </c>
      <c r="AM269" s="353">
        <f t="shared" si="70"/>
        <v>0</v>
      </c>
      <c r="AN269" s="354">
        <f t="shared" si="71"/>
        <v>0</v>
      </c>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row>
    <row r="270" spans="1:219" ht="13.9" customHeight="1">
      <c r="A270" s="392"/>
      <c r="B270" s="160"/>
      <c r="C270" s="161"/>
      <c r="D270" s="161"/>
      <c r="E270" s="255"/>
      <c r="F270" s="396">
        <v>0</v>
      </c>
      <c r="G270" s="181"/>
      <c r="H270" s="186"/>
      <c r="I270" s="162"/>
      <c r="J270" s="163"/>
      <c r="K270" s="164"/>
      <c r="L270" s="164"/>
      <c r="M270" s="187"/>
      <c r="N270" s="458"/>
      <c r="O270" s="463"/>
      <c r="P270" s="190"/>
      <c r="Q270" s="165"/>
      <c r="R270" s="166"/>
      <c r="S270" s="191"/>
      <c r="T270" s="195"/>
      <c r="U270" s="167"/>
      <c r="V270" s="196"/>
      <c r="W270" s="199">
        <f t="shared" si="58"/>
        <v>0</v>
      </c>
      <c r="X270" s="344">
        <f>IF(G270&gt;0,HLOOKUP(C270,'Utility Allowances'!$O$33:$S$34,2),0)</f>
        <v>0</v>
      </c>
      <c r="Y270" s="345">
        <f t="shared" si="59"/>
        <v>0</v>
      </c>
      <c r="Z270" s="168">
        <f t="shared" si="60"/>
        <v>0</v>
      </c>
      <c r="AA270" s="346">
        <f t="shared" si="61"/>
        <v>0</v>
      </c>
      <c r="AB270" s="344">
        <f>IF(Y270&gt;0,VLOOKUP($Y270,'Reference Data 2'!$B$7:$C$71,2),0)</f>
        <v>0</v>
      </c>
      <c r="AC270" s="347">
        <f t="shared" si="62"/>
        <v>0</v>
      </c>
      <c r="AD270" s="348">
        <f t="shared" si="63"/>
        <v>0</v>
      </c>
      <c r="AE270" s="349">
        <f>IF(Y270&gt;0,VLOOKUP($Y270,'Reference Data 2'!$B$9:$D$71,3),0)</f>
        <v>0</v>
      </c>
      <c r="AF270" s="347">
        <f t="shared" si="64"/>
        <v>0</v>
      </c>
      <c r="AG270" s="346">
        <f t="shared" si="65"/>
        <v>0</v>
      </c>
      <c r="AH270" s="350">
        <f t="shared" si="66"/>
        <v>0</v>
      </c>
      <c r="AI270" s="351">
        <f t="shared" si="67"/>
        <v>0</v>
      </c>
      <c r="AJ270" s="352">
        <f t="shared" si="68"/>
        <v>0</v>
      </c>
      <c r="AK270" s="349">
        <f>IF(AA270&gt;0,VLOOKUP(C270,'Reference Data 1'!$N$13:$O$17,2),0)</f>
        <v>0</v>
      </c>
      <c r="AL270" s="346">
        <f t="shared" si="69"/>
        <v>0</v>
      </c>
      <c r="AM270" s="353">
        <f t="shared" si="70"/>
        <v>0</v>
      </c>
      <c r="AN270" s="354">
        <f t="shared" si="71"/>
        <v>0</v>
      </c>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row>
    <row r="271" spans="1:219" ht="13.9" customHeight="1">
      <c r="A271" s="392"/>
      <c r="B271" s="160"/>
      <c r="C271" s="161"/>
      <c r="D271" s="161"/>
      <c r="E271" s="255"/>
      <c r="F271" s="396">
        <v>0</v>
      </c>
      <c r="G271" s="181"/>
      <c r="H271" s="186"/>
      <c r="I271" s="162"/>
      <c r="J271" s="163"/>
      <c r="K271" s="164"/>
      <c r="L271" s="164"/>
      <c r="M271" s="187"/>
      <c r="N271" s="458"/>
      <c r="O271" s="463"/>
      <c r="P271" s="190"/>
      <c r="Q271" s="165"/>
      <c r="R271" s="166"/>
      <c r="S271" s="191"/>
      <c r="T271" s="195"/>
      <c r="U271" s="167"/>
      <c r="V271" s="196"/>
      <c r="W271" s="199">
        <f t="shared" si="58"/>
        <v>0</v>
      </c>
      <c r="X271" s="344">
        <f>IF(G271&gt;0,HLOOKUP(C271,'Utility Allowances'!$O$33:$S$34,2),0)</f>
        <v>0</v>
      </c>
      <c r="Y271" s="345">
        <f t="shared" si="59"/>
        <v>0</v>
      </c>
      <c r="Z271" s="168">
        <f t="shared" si="60"/>
        <v>0</v>
      </c>
      <c r="AA271" s="346">
        <f t="shared" si="61"/>
        <v>0</v>
      </c>
      <c r="AB271" s="344">
        <f>IF(Y271&gt;0,VLOOKUP($Y271,'Reference Data 2'!$B$7:$C$71,2),0)</f>
        <v>0</v>
      </c>
      <c r="AC271" s="347">
        <f t="shared" si="62"/>
        <v>0</v>
      </c>
      <c r="AD271" s="348">
        <f t="shared" si="63"/>
        <v>0</v>
      </c>
      <c r="AE271" s="349">
        <f>IF(Y271&gt;0,VLOOKUP($Y271,'Reference Data 2'!$B$9:$D$71,3),0)</f>
        <v>0</v>
      </c>
      <c r="AF271" s="347">
        <f t="shared" si="64"/>
        <v>0</v>
      </c>
      <c r="AG271" s="346">
        <f t="shared" si="65"/>
        <v>0</v>
      </c>
      <c r="AH271" s="350">
        <f t="shared" si="66"/>
        <v>0</v>
      </c>
      <c r="AI271" s="351">
        <f t="shared" si="67"/>
        <v>0</v>
      </c>
      <c r="AJ271" s="352">
        <f t="shared" si="68"/>
        <v>0</v>
      </c>
      <c r="AK271" s="349">
        <f>IF(AA271&gt;0,VLOOKUP(C271,'Reference Data 1'!$N$13:$O$17,2),0)</f>
        <v>0</v>
      </c>
      <c r="AL271" s="346">
        <f t="shared" si="69"/>
        <v>0</v>
      </c>
      <c r="AM271" s="353">
        <f t="shared" si="70"/>
        <v>0</v>
      </c>
      <c r="AN271" s="354">
        <f t="shared" si="71"/>
        <v>0</v>
      </c>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row>
    <row r="272" spans="1:219" ht="13.9" customHeight="1">
      <c r="A272" s="392"/>
      <c r="B272" s="160"/>
      <c r="C272" s="161"/>
      <c r="D272" s="161"/>
      <c r="E272" s="255"/>
      <c r="F272" s="396">
        <v>0</v>
      </c>
      <c r="G272" s="181"/>
      <c r="H272" s="186"/>
      <c r="I272" s="162"/>
      <c r="J272" s="163"/>
      <c r="K272" s="164"/>
      <c r="L272" s="164"/>
      <c r="M272" s="187"/>
      <c r="N272" s="458"/>
      <c r="O272" s="463"/>
      <c r="P272" s="190"/>
      <c r="Q272" s="165"/>
      <c r="R272" s="166"/>
      <c r="S272" s="191"/>
      <c r="T272" s="195"/>
      <c r="U272" s="167"/>
      <c r="V272" s="196"/>
      <c r="W272" s="199">
        <f t="shared" si="58"/>
        <v>0</v>
      </c>
      <c r="X272" s="344">
        <f>IF(G272&gt;0,HLOOKUP(C272,'Utility Allowances'!$O$33:$S$34,2),0)</f>
        <v>0</v>
      </c>
      <c r="Y272" s="345">
        <f t="shared" si="59"/>
        <v>0</v>
      </c>
      <c r="Z272" s="168">
        <f t="shared" si="60"/>
        <v>0</v>
      </c>
      <c r="AA272" s="346">
        <f t="shared" si="61"/>
        <v>0</v>
      </c>
      <c r="AB272" s="344">
        <f>IF(Y272&gt;0,VLOOKUP($Y272,'Reference Data 2'!$B$7:$C$71,2),0)</f>
        <v>0</v>
      </c>
      <c r="AC272" s="347">
        <f t="shared" si="62"/>
        <v>0</v>
      </c>
      <c r="AD272" s="348">
        <f t="shared" si="63"/>
        <v>0</v>
      </c>
      <c r="AE272" s="349">
        <f>IF(Y272&gt;0,VLOOKUP($Y272,'Reference Data 2'!$B$9:$D$71,3),0)</f>
        <v>0</v>
      </c>
      <c r="AF272" s="347">
        <f t="shared" si="64"/>
        <v>0</v>
      </c>
      <c r="AG272" s="346">
        <f t="shared" si="65"/>
        <v>0</v>
      </c>
      <c r="AH272" s="350">
        <f t="shared" si="66"/>
        <v>0</v>
      </c>
      <c r="AI272" s="351">
        <f t="shared" si="67"/>
        <v>0</v>
      </c>
      <c r="AJ272" s="352">
        <f t="shared" si="68"/>
        <v>0</v>
      </c>
      <c r="AK272" s="349">
        <f>IF(AA272&gt;0,VLOOKUP(C272,'Reference Data 1'!$N$13:$O$17,2),0)</f>
        <v>0</v>
      </c>
      <c r="AL272" s="346">
        <f t="shared" si="69"/>
        <v>0</v>
      </c>
      <c r="AM272" s="353">
        <f t="shared" si="70"/>
        <v>0</v>
      </c>
      <c r="AN272" s="354">
        <f t="shared" si="71"/>
        <v>0</v>
      </c>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row>
    <row r="273" spans="1:219" ht="13.9" customHeight="1">
      <c r="A273" s="392"/>
      <c r="B273" s="160"/>
      <c r="C273" s="161"/>
      <c r="D273" s="161"/>
      <c r="E273" s="255"/>
      <c r="F273" s="396">
        <v>0</v>
      </c>
      <c r="G273" s="181"/>
      <c r="H273" s="186"/>
      <c r="I273" s="162"/>
      <c r="J273" s="163"/>
      <c r="K273" s="164"/>
      <c r="L273" s="164"/>
      <c r="M273" s="187"/>
      <c r="N273" s="458"/>
      <c r="O273" s="463"/>
      <c r="P273" s="190"/>
      <c r="Q273" s="165"/>
      <c r="R273" s="166"/>
      <c r="S273" s="191"/>
      <c r="T273" s="195"/>
      <c r="U273" s="167"/>
      <c r="V273" s="196"/>
      <c r="W273" s="199">
        <f t="shared" si="58"/>
        <v>0</v>
      </c>
      <c r="X273" s="344">
        <f>IF(G273&gt;0,HLOOKUP(C273,'Utility Allowances'!$O$33:$S$34,2),0)</f>
        <v>0</v>
      </c>
      <c r="Y273" s="345">
        <f t="shared" si="59"/>
        <v>0</v>
      </c>
      <c r="Z273" s="168">
        <f t="shared" si="60"/>
        <v>0</v>
      </c>
      <c r="AA273" s="346">
        <f t="shared" si="61"/>
        <v>0</v>
      </c>
      <c r="AB273" s="344">
        <f>IF(Y273&gt;0,VLOOKUP($Y273,'Reference Data 2'!$B$7:$C$71,2),0)</f>
        <v>0</v>
      </c>
      <c r="AC273" s="347">
        <f t="shared" si="62"/>
        <v>0</v>
      </c>
      <c r="AD273" s="348">
        <f t="shared" si="63"/>
        <v>0</v>
      </c>
      <c r="AE273" s="349">
        <f>IF(Y273&gt;0,VLOOKUP($Y273,'Reference Data 2'!$B$9:$D$71,3),0)</f>
        <v>0</v>
      </c>
      <c r="AF273" s="347">
        <f t="shared" si="64"/>
        <v>0</v>
      </c>
      <c r="AG273" s="346">
        <f t="shared" si="65"/>
        <v>0</v>
      </c>
      <c r="AH273" s="350">
        <f t="shared" si="66"/>
        <v>0</v>
      </c>
      <c r="AI273" s="351">
        <f t="shared" si="67"/>
        <v>0</v>
      </c>
      <c r="AJ273" s="352">
        <f t="shared" si="68"/>
        <v>0</v>
      </c>
      <c r="AK273" s="349">
        <f>IF(AA273&gt;0,VLOOKUP(C273,'Reference Data 1'!$N$13:$O$17,2),0)</f>
        <v>0</v>
      </c>
      <c r="AL273" s="346">
        <f t="shared" si="69"/>
        <v>0</v>
      </c>
      <c r="AM273" s="353">
        <f t="shared" si="70"/>
        <v>0</v>
      </c>
      <c r="AN273" s="354">
        <f t="shared" si="71"/>
        <v>0</v>
      </c>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row>
    <row r="274" spans="1:219" ht="13.9" customHeight="1">
      <c r="A274" s="392"/>
      <c r="B274" s="160"/>
      <c r="C274" s="161"/>
      <c r="D274" s="161"/>
      <c r="E274" s="255"/>
      <c r="F274" s="396">
        <v>0</v>
      </c>
      <c r="G274" s="181"/>
      <c r="H274" s="186"/>
      <c r="I274" s="162"/>
      <c r="J274" s="163"/>
      <c r="K274" s="164"/>
      <c r="L274" s="164"/>
      <c r="M274" s="187"/>
      <c r="N274" s="458"/>
      <c r="O274" s="463"/>
      <c r="P274" s="190"/>
      <c r="Q274" s="165"/>
      <c r="R274" s="166"/>
      <c r="S274" s="191"/>
      <c r="T274" s="195"/>
      <c r="U274" s="167"/>
      <c r="V274" s="196"/>
      <c r="W274" s="199">
        <f t="shared" si="58"/>
        <v>0</v>
      </c>
      <c r="X274" s="344">
        <f>IF(G274&gt;0,HLOOKUP(C274,'Utility Allowances'!$O$33:$S$34,2),0)</f>
        <v>0</v>
      </c>
      <c r="Y274" s="345">
        <f t="shared" si="59"/>
        <v>0</v>
      </c>
      <c r="Z274" s="168">
        <f t="shared" si="60"/>
        <v>0</v>
      </c>
      <c r="AA274" s="346">
        <f t="shared" si="61"/>
        <v>0</v>
      </c>
      <c r="AB274" s="344">
        <f>IF(Y274&gt;0,VLOOKUP($Y274,'Reference Data 2'!$B$7:$C$71,2),0)</f>
        <v>0</v>
      </c>
      <c r="AC274" s="347">
        <f t="shared" si="62"/>
        <v>0</v>
      </c>
      <c r="AD274" s="348">
        <f t="shared" si="63"/>
        <v>0</v>
      </c>
      <c r="AE274" s="349">
        <f>IF(Y274&gt;0,VLOOKUP($Y274,'Reference Data 2'!$B$9:$D$71,3),0)</f>
        <v>0</v>
      </c>
      <c r="AF274" s="347">
        <f t="shared" si="64"/>
        <v>0</v>
      </c>
      <c r="AG274" s="346">
        <f t="shared" si="65"/>
        <v>0</v>
      </c>
      <c r="AH274" s="350">
        <f t="shared" si="66"/>
        <v>0</v>
      </c>
      <c r="AI274" s="351">
        <f t="shared" si="67"/>
        <v>0</v>
      </c>
      <c r="AJ274" s="352">
        <f t="shared" si="68"/>
        <v>0</v>
      </c>
      <c r="AK274" s="349">
        <f>IF(AA274&gt;0,VLOOKUP(C274,'Reference Data 1'!$N$13:$O$17,2),0)</f>
        <v>0</v>
      </c>
      <c r="AL274" s="346">
        <f t="shared" si="69"/>
        <v>0</v>
      </c>
      <c r="AM274" s="353">
        <f t="shared" si="70"/>
        <v>0</v>
      </c>
      <c r="AN274" s="354">
        <f t="shared" si="71"/>
        <v>0</v>
      </c>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row>
    <row r="275" spans="1:219" ht="13.9" customHeight="1">
      <c r="A275" s="392"/>
      <c r="B275" s="160"/>
      <c r="C275" s="161"/>
      <c r="D275" s="161"/>
      <c r="E275" s="255"/>
      <c r="F275" s="396">
        <v>0</v>
      </c>
      <c r="G275" s="181"/>
      <c r="H275" s="186"/>
      <c r="I275" s="162"/>
      <c r="J275" s="163"/>
      <c r="K275" s="164"/>
      <c r="L275" s="164"/>
      <c r="M275" s="187"/>
      <c r="N275" s="458"/>
      <c r="O275" s="463"/>
      <c r="P275" s="190"/>
      <c r="Q275" s="165"/>
      <c r="R275" s="166"/>
      <c r="S275" s="191"/>
      <c r="T275" s="195"/>
      <c r="U275" s="167"/>
      <c r="V275" s="196"/>
      <c r="W275" s="199">
        <f t="shared" si="58"/>
        <v>0</v>
      </c>
      <c r="X275" s="344">
        <f>IF(G275&gt;0,HLOOKUP(C275,'Utility Allowances'!$O$33:$S$34,2),0)</f>
        <v>0</v>
      </c>
      <c r="Y275" s="345">
        <f t="shared" si="59"/>
        <v>0</v>
      </c>
      <c r="Z275" s="168">
        <f t="shared" si="60"/>
        <v>0</v>
      </c>
      <c r="AA275" s="346">
        <f t="shared" si="61"/>
        <v>0</v>
      </c>
      <c r="AB275" s="344">
        <f>IF(Y275&gt;0,VLOOKUP($Y275,'Reference Data 2'!$B$7:$C$71,2),0)</f>
        <v>0</v>
      </c>
      <c r="AC275" s="347">
        <f t="shared" si="62"/>
        <v>0</v>
      </c>
      <c r="AD275" s="348">
        <f t="shared" si="63"/>
        <v>0</v>
      </c>
      <c r="AE275" s="349">
        <f>IF(Y275&gt;0,VLOOKUP($Y275,'Reference Data 2'!$B$9:$D$71,3),0)</f>
        <v>0</v>
      </c>
      <c r="AF275" s="347">
        <f t="shared" si="64"/>
        <v>0</v>
      </c>
      <c r="AG275" s="346">
        <f t="shared" si="65"/>
        <v>0</v>
      </c>
      <c r="AH275" s="350">
        <f t="shared" si="66"/>
        <v>0</v>
      </c>
      <c r="AI275" s="351">
        <f t="shared" si="67"/>
        <v>0</v>
      </c>
      <c r="AJ275" s="352">
        <f t="shared" si="68"/>
        <v>0</v>
      </c>
      <c r="AK275" s="349">
        <f>IF(AA275&gt;0,VLOOKUP(C275,'Reference Data 1'!$N$13:$O$17,2),0)</f>
        <v>0</v>
      </c>
      <c r="AL275" s="346">
        <f t="shared" si="69"/>
        <v>0</v>
      </c>
      <c r="AM275" s="353">
        <f t="shared" si="70"/>
        <v>0</v>
      </c>
      <c r="AN275" s="354">
        <f t="shared" si="71"/>
        <v>0</v>
      </c>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row>
    <row r="276" spans="1:219" ht="13.9" customHeight="1">
      <c r="A276" s="392"/>
      <c r="B276" s="160"/>
      <c r="C276" s="161"/>
      <c r="D276" s="161"/>
      <c r="E276" s="255"/>
      <c r="F276" s="396">
        <v>0</v>
      </c>
      <c r="G276" s="181"/>
      <c r="H276" s="186"/>
      <c r="I276" s="162"/>
      <c r="J276" s="163"/>
      <c r="K276" s="164"/>
      <c r="L276" s="164"/>
      <c r="M276" s="187"/>
      <c r="N276" s="458"/>
      <c r="O276" s="463"/>
      <c r="P276" s="190"/>
      <c r="Q276" s="165"/>
      <c r="R276" s="166"/>
      <c r="S276" s="191"/>
      <c r="T276" s="195"/>
      <c r="U276" s="167"/>
      <c r="V276" s="196"/>
      <c r="W276" s="199">
        <f t="shared" si="58"/>
        <v>0</v>
      </c>
      <c r="X276" s="344">
        <f>IF(G276&gt;0,HLOOKUP(C276,'Utility Allowances'!$O$33:$S$34,2),0)</f>
        <v>0</v>
      </c>
      <c r="Y276" s="345">
        <f t="shared" si="59"/>
        <v>0</v>
      </c>
      <c r="Z276" s="168">
        <f t="shared" si="60"/>
        <v>0</v>
      </c>
      <c r="AA276" s="346">
        <f t="shared" si="61"/>
        <v>0</v>
      </c>
      <c r="AB276" s="344">
        <f>IF(Y276&gt;0,VLOOKUP($Y276,'Reference Data 2'!$B$7:$C$71,2),0)</f>
        <v>0</v>
      </c>
      <c r="AC276" s="347">
        <f t="shared" si="62"/>
        <v>0</v>
      </c>
      <c r="AD276" s="348">
        <f t="shared" si="63"/>
        <v>0</v>
      </c>
      <c r="AE276" s="349">
        <f>IF(Y276&gt;0,VLOOKUP($Y276,'Reference Data 2'!$B$9:$D$71,3),0)</f>
        <v>0</v>
      </c>
      <c r="AF276" s="347">
        <f t="shared" si="64"/>
        <v>0</v>
      </c>
      <c r="AG276" s="346">
        <f t="shared" si="65"/>
        <v>0</v>
      </c>
      <c r="AH276" s="350">
        <f t="shared" si="66"/>
        <v>0</v>
      </c>
      <c r="AI276" s="351">
        <f t="shared" si="67"/>
        <v>0</v>
      </c>
      <c r="AJ276" s="352">
        <f t="shared" si="68"/>
        <v>0</v>
      </c>
      <c r="AK276" s="349">
        <f>IF(AA276&gt;0,VLOOKUP(C276,'Reference Data 1'!$N$13:$O$17,2),0)</f>
        <v>0</v>
      </c>
      <c r="AL276" s="346">
        <f t="shared" si="69"/>
        <v>0</v>
      </c>
      <c r="AM276" s="353">
        <f t="shared" si="70"/>
        <v>0</v>
      </c>
      <c r="AN276" s="354">
        <f t="shared" si="71"/>
        <v>0</v>
      </c>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row>
    <row r="277" spans="1:219" ht="13.9" customHeight="1">
      <c r="A277" s="392"/>
      <c r="B277" s="160"/>
      <c r="C277" s="161"/>
      <c r="D277" s="161"/>
      <c r="E277" s="255"/>
      <c r="F277" s="396">
        <v>0</v>
      </c>
      <c r="G277" s="181"/>
      <c r="H277" s="186"/>
      <c r="I277" s="162"/>
      <c r="J277" s="163"/>
      <c r="K277" s="164"/>
      <c r="L277" s="164"/>
      <c r="M277" s="187"/>
      <c r="N277" s="458"/>
      <c r="O277" s="463"/>
      <c r="P277" s="190"/>
      <c r="Q277" s="165"/>
      <c r="R277" s="166"/>
      <c r="S277" s="191"/>
      <c r="T277" s="195"/>
      <c r="U277" s="167"/>
      <c r="V277" s="196"/>
      <c r="W277" s="199">
        <f t="shared" si="58"/>
        <v>0</v>
      </c>
      <c r="X277" s="344">
        <f>IF(G277&gt;0,HLOOKUP(C277,'Utility Allowances'!$O$33:$S$34,2),0)</f>
        <v>0</v>
      </c>
      <c r="Y277" s="345">
        <f t="shared" si="59"/>
        <v>0</v>
      </c>
      <c r="Z277" s="168">
        <f t="shared" si="60"/>
        <v>0</v>
      </c>
      <c r="AA277" s="346">
        <f t="shared" si="61"/>
        <v>0</v>
      </c>
      <c r="AB277" s="344">
        <f>IF(Y277&gt;0,VLOOKUP($Y277,'Reference Data 2'!$B$7:$C$71,2),0)</f>
        <v>0</v>
      </c>
      <c r="AC277" s="347">
        <f t="shared" si="62"/>
        <v>0</v>
      </c>
      <c r="AD277" s="348">
        <f t="shared" si="63"/>
        <v>0</v>
      </c>
      <c r="AE277" s="349">
        <f>IF(Y277&gt;0,VLOOKUP($Y277,'Reference Data 2'!$B$9:$D$71,3),0)</f>
        <v>0</v>
      </c>
      <c r="AF277" s="347">
        <f t="shared" si="64"/>
        <v>0</v>
      </c>
      <c r="AG277" s="346">
        <f t="shared" si="65"/>
        <v>0</v>
      </c>
      <c r="AH277" s="350">
        <f t="shared" si="66"/>
        <v>0</v>
      </c>
      <c r="AI277" s="351">
        <f t="shared" si="67"/>
        <v>0</v>
      </c>
      <c r="AJ277" s="352">
        <f t="shared" si="68"/>
        <v>0</v>
      </c>
      <c r="AK277" s="349">
        <f>IF(AA277&gt;0,VLOOKUP(C277,'Reference Data 1'!$N$13:$O$17,2),0)</f>
        <v>0</v>
      </c>
      <c r="AL277" s="346">
        <f t="shared" si="69"/>
        <v>0</v>
      </c>
      <c r="AM277" s="353">
        <f t="shared" si="70"/>
        <v>0</v>
      </c>
      <c r="AN277" s="354">
        <f t="shared" si="71"/>
        <v>0</v>
      </c>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row>
    <row r="278" spans="1:219" ht="13.9" customHeight="1">
      <c r="A278" s="392"/>
      <c r="B278" s="160"/>
      <c r="C278" s="161"/>
      <c r="D278" s="161"/>
      <c r="E278" s="255"/>
      <c r="F278" s="396">
        <v>0</v>
      </c>
      <c r="G278" s="181"/>
      <c r="H278" s="186"/>
      <c r="I278" s="162"/>
      <c r="J278" s="163"/>
      <c r="K278" s="164"/>
      <c r="L278" s="164"/>
      <c r="M278" s="187"/>
      <c r="N278" s="458"/>
      <c r="O278" s="463"/>
      <c r="P278" s="190"/>
      <c r="Q278" s="165"/>
      <c r="R278" s="166"/>
      <c r="S278" s="191"/>
      <c r="T278" s="195"/>
      <c r="U278" s="167"/>
      <c r="V278" s="196"/>
      <c r="W278" s="199">
        <f t="shared" si="58"/>
        <v>0</v>
      </c>
      <c r="X278" s="344">
        <f>IF(G278&gt;0,HLOOKUP(C278,'Utility Allowances'!$O$33:$S$34,2),0)</f>
        <v>0</v>
      </c>
      <c r="Y278" s="345">
        <f t="shared" si="59"/>
        <v>0</v>
      </c>
      <c r="Z278" s="168">
        <f t="shared" si="60"/>
        <v>0</v>
      </c>
      <c r="AA278" s="346">
        <f t="shared" si="61"/>
        <v>0</v>
      </c>
      <c r="AB278" s="344">
        <f>IF(Y278&gt;0,VLOOKUP($Y278,'Reference Data 2'!$B$7:$C$71,2),0)</f>
        <v>0</v>
      </c>
      <c r="AC278" s="347">
        <f t="shared" si="62"/>
        <v>0</v>
      </c>
      <c r="AD278" s="348">
        <f t="shared" si="63"/>
        <v>0</v>
      </c>
      <c r="AE278" s="349">
        <f>IF(Y278&gt;0,VLOOKUP($Y278,'Reference Data 2'!$B$9:$D$71,3),0)</f>
        <v>0</v>
      </c>
      <c r="AF278" s="347">
        <f t="shared" si="64"/>
        <v>0</v>
      </c>
      <c r="AG278" s="346">
        <f t="shared" si="65"/>
        <v>0</v>
      </c>
      <c r="AH278" s="350">
        <f t="shared" si="66"/>
        <v>0</v>
      </c>
      <c r="AI278" s="351">
        <f t="shared" si="67"/>
        <v>0</v>
      </c>
      <c r="AJ278" s="352">
        <f t="shared" si="68"/>
        <v>0</v>
      </c>
      <c r="AK278" s="349">
        <f>IF(AA278&gt;0,VLOOKUP(C278,'Reference Data 1'!$N$13:$O$17,2),0)</f>
        <v>0</v>
      </c>
      <c r="AL278" s="346">
        <f t="shared" si="69"/>
        <v>0</v>
      </c>
      <c r="AM278" s="353">
        <f t="shared" si="70"/>
        <v>0</v>
      </c>
      <c r="AN278" s="354">
        <f t="shared" si="71"/>
        <v>0</v>
      </c>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row>
    <row r="279" spans="1:219" ht="13.9" customHeight="1">
      <c r="A279" s="392"/>
      <c r="B279" s="160"/>
      <c r="C279" s="161"/>
      <c r="D279" s="161"/>
      <c r="E279" s="255"/>
      <c r="F279" s="396">
        <v>0</v>
      </c>
      <c r="G279" s="181"/>
      <c r="H279" s="186"/>
      <c r="I279" s="162"/>
      <c r="J279" s="163"/>
      <c r="K279" s="164"/>
      <c r="L279" s="164"/>
      <c r="M279" s="187"/>
      <c r="N279" s="458"/>
      <c r="O279" s="463"/>
      <c r="P279" s="190"/>
      <c r="Q279" s="165"/>
      <c r="R279" s="166"/>
      <c r="S279" s="191"/>
      <c r="T279" s="195"/>
      <c r="U279" s="167"/>
      <c r="V279" s="196"/>
      <c r="W279" s="199">
        <f t="shared" si="58"/>
        <v>0</v>
      </c>
      <c r="X279" s="344">
        <f>IF(G279&gt;0,HLOOKUP(C279,'Utility Allowances'!$O$33:$S$34,2),0)</f>
        <v>0</v>
      </c>
      <c r="Y279" s="345">
        <f t="shared" si="59"/>
        <v>0</v>
      </c>
      <c r="Z279" s="168">
        <f t="shared" si="60"/>
        <v>0</v>
      </c>
      <c r="AA279" s="346">
        <f t="shared" si="61"/>
        <v>0</v>
      </c>
      <c r="AB279" s="344">
        <f>IF(Y279&gt;0,VLOOKUP($Y279,'Reference Data 2'!$B$7:$C$71,2),0)</f>
        <v>0</v>
      </c>
      <c r="AC279" s="347">
        <f t="shared" si="62"/>
        <v>0</v>
      </c>
      <c r="AD279" s="348">
        <f t="shared" si="63"/>
        <v>0</v>
      </c>
      <c r="AE279" s="349">
        <f>IF(Y279&gt;0,VLOOKUP($Y279,'Reference Data 2'!$B$9:$D$71,3),0)</f>
        <v>0</v>
      </c>
      <c r="AF279" s="347">
        <f t="shared" si="64"/>
        <v>0</v>
      </c>
      <c r="AG279" s="346">
        <f t="shared" si="65"/>
        <v>0</v>
      </c>
      <c r="AH279" s="350">
        <f t="shared" si="66"/>
        <v>0</v>
      </c>
      <c r="AI279" s="351">
        <f t="shared" si="67"/>
        <v>0</v>
      </c>
      <c r="AJ279" s="352">
        <f t="shared" si="68"/>
        <v>0</v>
      </c>
      <c r="AK279" s="349">
        <f>IF(AA279&gt;0,VLOOKUP(C279,'Reference Data 1'!$N$13:$O$17,2),0)</f>
        <v>0</v>
      </c>
      <c r="AL279" s="346">
        <f t="shared" si="69"/>
        <v>0</v>
      </c>
      <c r="AM279" s="353">
        <f t="shared" si="70"/>
        <v>0</v>
      </c>
      <c r="AN279" s="354">
        <f t="shared" si="71"/>
        <v>0</v>
      </c>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row>
    <row r="280" spans="1:219" ht="13.9" customHeight="1">
      <c r="A280" s="392"/>
      <c r="B280" s="160"/>
      <c r="C280" s="161"/>
      <c r="D280" s="161"/>
      <c r="E280" s="255"/>
      <c r="F280" s="396">
        <v>0</v>
      </c>
      <c r="G280" s="181"/>
      <c r="H280" s="186"/>
      <c r="I280" s="162"/>
      <c r="J280" s="163"/>
      <c r="K280" s="164"/>
      <c r="L280" s="164"/>
      <c r="M280" s="187"/>
      <c r="N280" s="458"/>
      <c r="O280" s="463"/>
      <c r="P280" s="190"/>
      <c r="Q280" s="165"/>
      <c r="R280" s="166"/>
      <c r="S280" s="191"/>
      <c r="T280" s="195"/>
      <c r="U280" s="167"/>
      <c r="V280" s="196"/>
      <c r="W280" s="199">
        <f t="shared" si="58"/>
        <v>0</v>
      </c>
      <c r="X280" s="344">
        <f>IF(G280&gt;0,HLOOKUP(C280,'Utility Allowances'!$O$33:$S$34,2),0)</f>
        <v>0</v>
      </c>
      <c r="Y280" s="345">
        <f t="shared" si="59"/>
        <v>0</v>
      </c>
      <c r="Z280" s="168">
        <f t="shared" si="60"/>
        <v>0</v>
      </c>
      <c r="AA280" s="346">
        <f t="shared" si="61"/>
        <v>0</v>
      </c>
      <c r="AB280" s="344">
        <f>IF(Y280&gt;0,VLOOKUP($Y280,'Reference Data 2'!$B$7:$C$71,2),0)</f>
        <v>0</v>
      </c>
      <c r="AC280" s="347">
        <f t="shared" si="62"/>
        <v>0</v>
      </c>
      <c r="AD280" s="348">
        <f t="shared" si="63"/>
        <v>0</v>
      </c>
      <c r="AE280" s="349">
        <f>IF(Y280&gt;0,VLOOKUP($Y280,'Reference Data 2'!$B$9:$D$71,3),0)</f>
        <v>0</v>
      </c>
      <c r="AF280" s="347">
        <f t="shared" si="64"/>
        <v>0</v>
      </c>
      <c r="AG280" s="346">
        <f t="shared" si="65"/>
        <v>0</v>
      </c>
      <c r="AH280" s="350">
        <f t="shared" si="66"/>
        <v>0</v>
      </c>
      <c r="AI280" s="351">
        <f t="shared" si="67"/>
        <v>0</v>
      </c>
      <c r="AJ280" s="352">
        <f t="shared" si="68"/>
        <v>0</v>
      </c>
      <c r="AK280" s="349">
        <f>IF(AA280&gt;0,VLOOKUP(C280,'Reference Data 1'!$N$13:$O$17,2),0)</f>
        <v>0</v>
      </c>
      <c r="AL280" s="346">
        <f t="shared" si="69"/>
        <v>0</v>
      </c>
      <c r="AM280" s="353">
        <f t="shared" si="70"/>
        <v>0</v>
      </c>
      <c r="AN280" s="354">
        <f t="shared" si="71"/>
        <v>0</v>
      </c>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row>
    <row r="281" spans="1:219" ht="13.9" customHeight="1">
      <c r="A281" s="392"/>
      <c r="B281" s="160"/>
      <c r="C281" s="161"/>
      <c r="D281" s="161"/>
      <c r="E281" s="255"/>
      <c r="F281" s="396">
        <v>0</v>
      </c>
      <c r="G281" s="181"/>
      <c r="H281" s="186"/>
      <c r="I281" s="162"/>
      <c r="J281" s="163"/>
      <c r="K281" s="164"/>
      <c r="L281" s="164"/>
      <c r="M281" s="187"/>
      <c r="N281" s="458"/>
      <c r="O281" s="463"/>
      <c r="P281" s="190"/>
      <c r="Q281" s="165"/>
      <c r="R281" s="166"/>
      <c r="S281" s="191"/>
      <c r="T281" s="195"/>
      <c r="U281" s="167"/>
      <c r="V281" s="196"/>
      <c r="W281" s="199">
        <f t="shared" si="58"/>
        <v>0</v>
      </c>
      <c r="X281" s="344">
        <f>IF(G281&gt;0,HLOOKUP(C281,'Utility Allowances'!$O$33:$S$34,2),0)</f>
        <v>0</v>
      </c>
      <c r="Y281" s="345">
        <f t="shared" si="59"/>
        <v>0</v>
      </c>
      <c r="Z281" s="168">
        <f t="shared" si="60"/>
        <v>0</v>
      </c>
      <c r="AA281" s="346">
        <f t="shared" si="61"/>
        <v>0</v>
      </c>
      <c r="AB281" s="344">
        <f>IF(Y281&gt;0,VLOOKUP($Y281,'Reference Data 2'!$B$7:$C$71,2),0)</f>
        <v>0</v>
      </c>
      <c r="AC281" s="347">
        <f t="shared" si="62"/>
        <v>0</v>
      </c>
      <c r="AD281" s="348">
        <f t="shared" si="63"/>
        <v>0</v>
      </c>
      <c r="AE281" s="349">
        <f>IF(Y281&gt;0,VLOOKUP($Y281,'Reference Data 2'!$B$9:$D$71,3),0)</f>
        <v>0</v>
      </c>
      <c r="AF281" s="347">
        <f t="shared" si="64"/>
        <v>0</v>
      </c>
      <c r="AG281" s="346">
        <f t="shared" si="65"/>
        <v>0</v>
      </c>
      <c r="AH281" s="350">
        <f t="shared" si="66"/>
        <v>0</v>
      </c>
      <c r="AI281" s="351">
        <f t="shared" si="67"/>
        <v>0</v>
      </c>
      <c r="AJ281" s="352">
        <f t="shared" si="68"/>
        <v>0</v>
      </c>
      <c r="AK281" s="349">
        <f>IF(AA281&gt;0,VLOOKUP(C281,'Reference Data 1'!$N$13:$O$17,2),0)</f>
        <v>0</v>
      </c>
      <c r="AL281" s="346">
        <f t="shared" si="69"/>
        <v>0</v>
      </c>
      <c r="AM281" s="353">
        <f t="shared" si="70"/>
        <v>0</v>
      </c>
      <c r="AN281" s="354">
        <f t="shared" si="71"/>
        <v>0</v>
      </c>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row>
    <row r="282" spans="1:219" ht="13.9" customHeight="1">
      <c r="A282" s="392"/>
      <c r="B282" s="160"/>
      <c r="C282" s="161"/>
      <c r="D282" s="161"/>
      <c r="E282" s="255"/>
      <c r="F282" s="396">
        <v>0</v>
      </c>
      <c r="G282" s="181"/>
      <c r="H282" s="186"/>
      <c r="I282" s="162"/>
      <c r="J282" s="163"/>
      <c r="K282" s="164"/>
      <c r="L282" s="164"/>
      <c r="M282" s="187"/>
      <c r="N282" s="458"/>
      <c r="O282" s="463"/>
      <c r="P282" s="190"/>
      <c r="Q282" s="165"/>
      <c r="R282" s="166"/>
      <c r="S282" s="191"/>
      <c r="T282" s="195"/>
      <c r="U282" s="167"/>
      <c r="V282" s="196"/>
      <c r="W282" s="199">
        <f t="shared" si="58"/>
        <v>0</v>
      </c>
      <c r="X282" s="344">
        <f>IF(G282&gt;0,HLOOKUP(C282,'Utility Allowances'!$O$33:$S$34,2),0)</f>
        <v>0</v>
      </c>
      <c r="Y282" s="345">
        <f t="shared" si="59"/>
        <v>0</v>
      </c>
      <c r="Z282" s="168">
        <f t="shared" si="60"/>
        <v>0</v>
      </c>
      <c r="AA282" s="346">
        <f t="shared" si="61"/>
        <v>0</v>
      </c>
      <c r="AB282" s="344">
        <f>IF(Y282&gt;0,VLOOKUP($Y282,'Reference Data 2'!$B$7:$C$71,2),0)</f>
        <v>0</v>
      </c>
      <c r="AC282" s="347">
        <f t="shared" si="62"/>
        <v>0</v>
      </c>
      <c r="AD282" s="348">
        <f t="shared" si="63"/>
        <v>0</v>
      </c>
      <c r="AE282" s="349">
        <f>IF(Y282&gt;0,VLOOKUP($Y282,'Reference Data 2'!$B$9:$D$71,3),0)</f>
        <v>0</v>
      </c>
      <c r="AF282" s="347">
        <f t="shared" si="64"/>
        <v>0</v>
      </c>
      <c r="AG282" s="346">
        <f t="shared" si="65"/>
        <v>0</v>
      </c>
      <c r="AH282" s="350">
        <f t="shared" si="66"/>
        <v>0</v>
      </c>
      <c r="AI282" s="351">
        <f t="shared" si="67"/>
        <v>0</v>
      </c>
      <c r="AJ282" s="352">
        <f t="shared" si="68"/>
        <v>0</v>
      </c>
      <c r="AK282" s="349">
        <f>IF(AA282&gt;0,VLOOKUP(C282,'Reference Data 1'!$N$13:$O$17,2),0)</f>
        <v>0</v>
      </c>
      <c r="AL282" s="346">
        <f t="shared" si="69"/>
        <v>0</v>
      </c>
      <c r="AM282" s="353">
        <f t="shared" si="70"/>
        <v>0</v>
      </c>
      <c r="AN282" s="354">
        <f t="shared" si="71"/>
        <v>0</v>
      </c>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row>
    <row r="283" spans="1:219" ht="13.9" customHeight="1">
      <c r="A283" s="392"/>
      <c r="B283" s="160"/>
      <c r="C283" s="161"/>
      <c r="D283" s="161"/>
      <c r="E283" s="255"/>
      <c r="F283" s="396">
        <v>0</v>
      </c>
      <c r="G283" s="181"/>
      <c r="H283" s="186"/>
      <c r="I283" s="162"/>
      <c r="J283" s="163"/>
      <c r="K283" s="164"/>
      <c r="L283" s="164"/>
      <c r="M283" s="187"/>
      <c r="N283" s="458"/>
      <c r="O283" s="463"/>
      <c r="P283" s="190"/>
      <c r="Q283" s="165"/>
      <c r="R283" s="166"/>
      <c r="S283" s="191"/>
      <c r="T283" s="195"/>
      <c r="U283" s="167"/>
      <c r="V283" s="196"/>
      <c r="W283" s="199">
        <f t="shared" si="58"/>
        <v>0</v>
      </c>
      <c r="X283" s="344">
        <f>IF(G283&gt;0,HLOOKUP(C283,'Utility Allowances'!$O$33:$S$34,2),0)</f>
        <v>0</v>
      </c>
      <c r="Y283" s="345">
        <f t="shared" si="59"/>
        <v>0</v>
      </c>
      <c r="Z283" s="168">
        <f t="shared" si="60"/>
        <v>0</v>
      </c>
      <c r="AA283" s="346">
        <f t="shared" si="61"/>
        <v>0</v>
      </c>
      <c r="AB283" s="344">
        <f>IF(Y283&gt;0,VLOOKUP($Y283,'Reference Data 2'!$B$7:$C$71,2),0)</f>
        <v>0</v>
      </c>
      <c r="AC283" s="347">
        <f t="shared" si="62"/>
        <v>0</v>
      </c>
      <c r="AD283" s="348">
        <f t="shared" si="63"/>
        <v>0</v>
      </c>
      <c r="AE283" s="349">
        <f>IF(Y283&gt;0,VLOOKUP($Y283,'Reference Data 2'!$B$9:$D$71,3),0)</f>
        <v>0</v>
      </c>
      <c r="AF283" s="347">
        <f t="shared" si="64"/>
        <v>0</v>
      </c>
      <c r="AG283" s="346">
        <f t="shared" si="65"/>
        <v>0</v>
      </c>
      <c r="AH283" s="350">
        <f t="shared" si="66"/>
        <v>0</v>
      </c>
      <c r="AI283" s="351">
        <f t="shared" si="67"/>
        <v>0</v>
      </c>
      <c r="AJ283" s="352">
        <f t="shared" si="68"/>
        <v>0</v>
      </c>
      <c r="AK283" s="349">
        <f>IF(AA283&gt;0,VLOOKUP(C283,'Reference Data 1'!$N$13:$O$17,2),0)</f>
        <v>0</v>
      </c>
      <c r="AL283" s="346">
        <f t="shared" si="69"/>
        <v>0</v>
      </c>
      <c r="AM283" s="353">
        <f t="shared" si="70"/>
        <v>0</v>
      </c>
      <c r="AN283" s="354">
        <f t="shared" si="71"/>
        <v>0</v>
      </c>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row>
    <row r="284" spans="1:219" ht="13.9" customHeight="1">
      <c r="A284" s="392"/>
      <c r="B284" s="160"/>
      <c r="C284" s="161"/>
      <c r="D284" s="161"/>
      <c r="E284" s="255"/>
      <c r="F284" s="396">
        <v>0</v>
      </c>
      <c r="G284" s="181"/>
      <c r="H284" s="186"/>
      <c r="I284" s="162"/>
      <c r="J284" s="163"/>
      <c r="K284" s="164"/>
      <c r="L284" s="164"/>
      <c r="M284" s="187"/>
      <c r="N284" s="458"/>
      <c r="O284" s="463"/>
      <c r="P284" s="190"/>
      <c r="Q284" s="165"/>
      <c r="R284" s="166"/>
      <c r="S284" s="191"/>
      <c r="T284" s="195"/>
      <c r="U284" s="167"/>
      <c r="V284" s="196"/>
      <c r="W284" s="199">
        <f t="shared" si="58"/>
        <v>0</v>
      </c>
      <c r="X284" s="344">
        <f>IF(G284&gt;0,HLOOKUP(C284,'Utility Allowances'!$O$33:$S$34,2),0)</f>
        <v>0</v>
      </c>
      <c r="Y284" s="345">
        <f t="shared" si="59"/>
        <v>0</v>
      </c>
      <c r="Z284" s="168">
        <f t="shared" si="60"/>
        <v>0</v>
      </c>
      <c r="AA284" s="346">
        <f t="shared" si="61"/>
        <v>0</v>
      </c>
      <c r="AB284" s="344">
        <f>IF(Y284&gt;0,VLOOKUP($Y284,'Reference Data 2'!$B$7:$C$71,2),0)</f>
        <v>0</v>
      </c>
      <c r="AC284" s="347">
        <f t="shared" si="62"/>
        <v>0</v>
      </c>
      <c r="AD284" s="348">
        <f t="shared" si="63"/>
        <v>0</v>
      </c>
      <c r="AE284" s="349">
        <f>IF(Y284&gt;0,VLOOKUP($Y284,'Reference Data 2'!$B$9:$D$71,3),0)</f>
        <v>0</v>
      </c>
      <c r="AF284" s="347">
        <f t="shared" si="64"/>
        <v>0</v>
      </c>
      <c r="AG284" s="346">
        <f t="shared" si="65"/>
        <v>0</v>
      </c>
      <c r="AH284" s="350">
        <f t="shared" si="66"/>
        <v>0</v>
      </c>
      <c r="AI284" s="351">
        <f t="shared" si="67"/>
        <v>0</v>
      </c>
      <c r="AJ284" s="352">
        <f t="shared" si="68"/>
        <v>0</v>
      </c>
      <c r="AK284" s="349">
        <f>IF(AA284&gt;0,VLOOKUP(C284,'Reference Data 1'!$N$13:$O$17,2),0)</f>
        <v>0</v>
      </c>
      <c r="AL284" s="346">
        <f t="shared" si="69"/>
        <v>0</v>
      </c>
      <c r="AM284" s="353">
        <f t="shared" si="70"/>
        <v>0</v>
      </c>
      <c r="AN284" s="354">
        <f t="shared" si="71"/>
        <v>0</v>
      </c>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row>
    <row r="285" spans="1:219" ht="13.9" customHeight="1">
      <c r="A285" s="392"/>
      <c r="B285" s="160"/>
      <c r="C285" s="161"/>
      <c r="D285" s="161"/>
      <c r="E285" s="255"/>
      <c r="F285" s="396">
        <v>0</v>
      </c>
      <c r="G285" s="181"/>
      <c r="H285" s="186"/>
      <c r="I285" s="162"/>
      <c r="J285" s="163"/>
      <c r="K285" s="164"/>
      <c r="L285" s="164"/>
      <c r="M285" s="187"/>
      <c r="N285" s="458"/>
      <c r="O285" s="463"/>
      <c r="P285" s="190"/>
      <c r="Q285" s="165"/>
      <c r="R285" s="166"/>
      <c r="S285" s="191"/>
      <c r="T285" s="195"/>
      <c r="U285" s="167"/>
      <c r="V285" s="196"/>
      <c r="W285" s="199">
        <f t="shared" si="58"/>
        <v>0</v>
      </c>
      <c r="X285" s="344">
        <f>IF(G285&gt;0,HLOOKUP(C285,'Utility Allowances'!$O$33:$S$34,2),0)</f>
        <v>0</v>
      </c>
      <c r="Y285" s="345">
        <f t="shared" si="59"/>
        <v>0</v>
      </c>
      <c r="Z285" s="168">
        <f t="shared" si="60"/>
        <v>0</v>
      </c>
      <c r="AA285" s="346">
        <f t="shared" si="61"/>
        <v>0</v>
      </c>
      <c r="AB285" s="344">
        <f>IF(Y285&gt;0,VLOOKUP($Y285,'Reference Data 2'!$B$7:$C$71,2),0)</f>
        <v>0</v>
      </c>
      <c r="AC285" s="347">
        <f t="shared" si="62"/>
        <v>0</v>
      </c>
      <c r="AD285" s="348">
        <f t="shared" si="63"/>
        <v>0</v>
      </c>
      <c r="AE285" s="349">
        <f>IF(Y285&gt;0,VLOOKUP($Y285,'Reference Data 2'!$B$9:$D$71,3),0)</f>
        <v>0</v>
      </c>
      <c r="AF285" s="347">
        <f t="shared" si="64"/>
        <v>0</v>
      </c>
      <c r="AG285" s="346">
        <f t="shared" si="65"/>
        <v>0</v>
      </c>
      <c r="AH285" s="350">
        <f t="shared" si="66"/>
        <v>0</v>
      </c>
      <c r="AI285" s="351">
        <f t="shared" si="67"/>
        <v>0</v>
      </c>
      <c r="AJ285" s="352">
        <f t="shared" si="68"/>
        <v>0</v>
      </c>
      <c r="AK285" s="349">
        <f>IF(AA285&gt;0,VLOOKUP(C285,'Reference Data 1'!$N$13:$O$17,2),0)</f>
        <v>0</v>
      </c>
      <c r="AL285" s="346">
        <f t="shared" si="69"/>
        <v>0</v>
      </c>
      <c r="AM285" s="353">
        <f t="shared" si="70"/>
        <v>0</v>
      </c>
      <c r="AN285" s="354">
        <f t="shared" si="71"/>
        <v>0</v>
      </c>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row>
    <row r="286" spans="1:219" ht="13.9" customHeight="1">
      <c r="A286" s="392"/>
      <c r="B286" s="160"/>
      <c r="C286" s="161"/>
      <c r="D286" s="161"/>
      <c r="E286" s="255"/>
      <c r="F286" s="396">
        <v>0</v>
      </c>
      <c r="G286" s="181"/>
      <c r="H286" s="186"/>
      <c r="I286" s="162"/>
      <c r="J286" s="163"/>
      <c r="K286" s="164"/>
      <c r="L286" s="164"/>
      <c r="M286" s="187"/>
      <c r="N286" s="458"/>
      <c r="O286" s="463"/>
      <c r="P286" s="190"/>
      <c r="Q286" s="165"/>
      <c r="R286" s="166"/>
      <c r="S286" s="191"/>
      <c r="T286" s="195"/>
      <c r="U286" s="167"/>
      <c r="V286" s="196"/>
      <c r="W286" s="199">
        <f t="shared" si="58"/>
        <v>0</v>
      </c>
      <c r="X286" s="344">
        <f>IF(G286&gt;0,HLOOKUP(C286,'Utility Allowances'!$O$33:$S$34,2),0)</f>
        <v>0</v>
      </c>
      <c r="Y286" s="345">
        <f t="shared" si="59"/>
        <v>0</v>
      </c>
      <c r="Z286" s="168">
        <f t="shared" si="60"/>
        <v>0</v>
      </c>
      <c r="AA286" s="346">
        <f t="shared" si="61"/>
        <v>0</v>
      </c>
      <c r="AB286" s="344">
        <f>IF(Y286&gt;0,VLOOKUP($Y286,'Reference Data 2'!$B$7:$C$71,2),0)</f>
        <v>0</v>
      </c>
      <c r="AC286" s="347">
        <f t="shared" si="62"/>
        <v>0</v>
      </c>
      <c r="AD286" s="348">
        <f t="shared" si="63"/>
        <v>0</v>
      </c>
      <c r="AE286" s="349">
        <f>IF(Y286&gt;0,VLOOKUP($Y286,'Reference Data 2'!$B$9:$D$71,3),0)</f>
        <v>0</v>
      </c>
      <c r="AF286" s="347">
        <f t="shared" si="64"/>
        <v>0</v>
      </c>
      <c r="AG286" s="346">
        <f t="shared" si="65"/>
        <v>0</v>
      </c>
      <c r="AH286" s="350">
        <f t="shared" si="66"/>
        <v>0</v>
      </c>
      <c r="AI286" s="351">
        <f t="shared" si="67"/>
        <v>0</v>
      </c>
      <c r="AJ286" s="352">
        <f t="shared" si="68"/>
        <v>0</v>
      </c>
      <c r="AK286" s="349">
        <f>IF(AA286&gt;0,VLOOKUP(C286,'Reference Data 1'!$N$13:$O$17,2),0)</f>
        <v>0</v>
      </c>
      <c r="AL286" s="346">
        <f t="shared" si="69"/>
        <v>0</v>
      </c>
      <c r="AM286" s="353">
        <f t="shared" si="70"/>
        <v>0</v>
      </c>
      <c r="AN286" s="354">
        <f t="shared" si="71"/>
        <v>0</v>
      </c>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row>
    <row r="287" spans="1:219" ht="13.9" customHeight="1">
      <c r="A287" s="392"/>
      <c r="B287" s="160"/>
      <c r="C287" s="161"/>
      <c r="D287" s="161"/>
      <c r="E287" s="255"/>
      <c r="F287" s="396">
        <v>0</v>
      </c>
      <c r="G287" s="181"/>
      <c r="H287" s="186"/>
      <c r="I287" s="162"/>
      <c r="J287" s="163"/>
      <c r="K287" s="164"/>
      <c r="L287" s="164"/>
      <c r="M287" s="187"/>
      <c r="N287" s="458"/>
      <c r="O287" s="463"/>
      <c r="P287" s="190"/>
      <c r="Q287" s="165"/>
      <c r="R287" s="166"/>
      <c r="S287" s="191"/>
      <c r="T287" s="195"/>
      <c r="U287" s="167"/>
      <c r="V287" s="196"/>
      <c r="W287" s="199">
        <f t="shared" si="58"/>
        <v>0</v>
      </c>
      <c r="X287" s="344">
        <f>IF(G287&gt;0,HLOOKUP(C287,'Utility Allowances'!$O$33:$S$34,2),0)</f>
        <v>0</v>
      </c>
      <c r="Y287" s="345">
        <f t="shared" si="59"/>
        <v>0</v>
      </c>
      <c r="Z287" s="168">
        <f t="shared" si="60"/>
        <v>0</v>
      </c>
      <c r="AA287" s="346">
        <f t="shared" si="61"/>
        <v>0</v>
      </c>
      <c r="AB287" s="344">
        <f>IF(Y287&gt;0,VLOOKUP($Y287,'Reference Data 2'!$B$7:$C$71,2),0)</f>
        <v>0</v>
      </c>
      <c r="AC287" s="347">
        <f t="shared" si="62"/>
        <v>0</v>
      </c>
      <c r="AD287" s="348">
        <f t="shared" si="63"/>
        <v>0</v>
      </c>
      <c r="AE287" s="349">
        <f>IF(Y287&gt;0,VLOOKUP($Y287,'Reference Data 2'!$B$9:$D$71,3),0)</f>
        <v>0</v>
      </c>
      <c r="AF287" s="347">
        <f t="shared" si="64"/>
        <v>0</v>
      </c>
      <c r="AG287" s="346">
        <f t="shared" si="65"/>
        <v>0</v>
      </c>
      <c r="AH287" s="350">
        <f t="shared" si="66"/>
        <v>0</v>
      </c>
      <c r="AI287" s="351">
        <f t="shared" si="67"/>
        <v>0</v>
      </c>
      <c r="AJ287" s="352">
        <f t="shared" si="68"/>
        <v>0</v>
      </c>
      <c r="AK287" s="349">
        <f>IF(AA287&gt;0,VLOOKUP(C287,'Reference Data 1'!$N$13:$O$17,2),0)</f>
        <v>0</v>
      </c>
      <c r="AL287" s="346">
        <f t="shared" si="69"/>
        <v>0</v>
      </c>
      <c r="AM287" s="353">
        <f t="shared" si="70"/>
        <v>0</v>
      </c>
      <c r="AN287" s="354">
        <f t="shared" si="71"/>
        <v>0</v>
      </c>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row>
    <row r="288" spans="1:219" ht="13.9" customHeight="1">
      <c r="A288" s="392"/>
      <c r="B288" s="160"/>
      <c r="C288" s="161"/>
      <c r="D288" s="161"/>
      <c r="E288" s="255"/>
      <c r="F288" s="396">
        <v>0</v>
      </c>
      <c r="G288" s="181"/>
      <c r="H288" s="186"/>
      <c r="I288" s="162"/>
      <c r="J288" s="163"/>
      <c r="K288" s="164"/>
      <c r="L288" s="164"/>
      <c r="M288" s="187"/>
      <c r="N288" s="458"/>
      <c r="O288" s="463"/>
      <c r="P288" s="190"/>
      <c r="Q288" s="165"/>
      <c r="R288" s="166"/>
      <c r="S288" s="191"/>
      <c r="T288" s="195"/>
      <c r="U288" s="167"/>
      <c r="V288" s="196"/>
      <c r="W288" s="199">
        <f t="shared" si="58"/>
        <v>0</v>
      </c>
      <c r="X288" s="344">
        <f>IF(G288&gt;0,HLOOKUP(C288,'Utility Allowances'!$O$33:$S$34,2),0)</f>
        <v>0</v>
      </c>
      <c r="Y288" s="345">
        <f t="shared" si="59"/>
        <v>0</v>
      </c>
      <c r="Z288" s="168">
        <f t="shared" si="60"/>
        <v>0</v>
      </c>
      <c r="AA288" s="346">
        <f t="shared" si="61"/>
        <v>0</v>
      </c>
      <c r="AB288" s="344">
        <f>IF(Y288&gt;0,VLOOKUP($Y288,'Reference Data 2'!$B$7:$C$71,2),0)</f>
        <v>0</v>
      </c>
      <c r="AC288" s="347">
        <f t="shared" si="62"/>
        <v>0</v>
      </c>
      <c r="AD288" s="348">
        <f t="shared" si="63"/>
        <v>0</v>
      </c>
      <c r="AE288" s="349">
        <f>IF(Y288&gt;0,VLOOKUP($Y288,'Reference Data 2'!$B$9:$D$71,3),0)</f>
        <v>0</v>
      </c>
      <c r="AF288" s="347">
        <f t="shared" si="64"/>
        <v>0</v>
      </c>
      <c r="AG288" s="346">
        <f t="shared" si="65"/>
        <v>0</v>
      </c>
      <c r="AH288" s="350">
        <f t="shared" si="66"/>
        <v>0</v>
      </c>
      <c r="AI288" s="351">
        <f t="shared" si="67"/>
        <v>0</v>
      </c>
      <c r="AJ288" s="352">
        <f t="shared" si="68"/>
        <v>0</v>
      </c>
      <c r="AK288" s="349">
        <f>IF(AA288&gt;0,VLOOKUP(C288,'Reference Data 1'!$N$13:$O$17,2),0)</f>
        <v>0</v>
      </c>
      <c r="AL288" s="346">
        <f t="shared" si="69"/>
        <v>0</v>
      </c>
      <c r="AM288" s="353">
        <f t="shared" si="70"/>
        <v>0</v>
      </c>
      <c r="AN288" s="354">
        <f t="shared" si="71"/>
        <v>0</v>
      </c>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row>
    <row r="289" spans="1:219" ht="13.9" customHeight="1">
      <c r="A289" s="392"/>
      <c r="B289" s="160"/>
      <c r="C289" s="161"/>
      <c r="D289" s="161"/>
      <c r="E289" s="255"/>
      <c r="F289" s="396">
        <v>0</v>
      </c>
      <c r="G289" s="181"/>
      <c r="H289" s="186"/>
      <c r="I289" s="162"/>
      <c r="J289" s="163"/>
      <c r="K289" s="164"/>
      <c r="L289" s="164"/>
      <c r="M289" s="187"/>
      <c r="N289" s="458"/>
      <c r="O289" s="463"/>
      <c r="P289" s="190"/>
      <c r="Q289" s="165"/>
      <c r="R289" s="166"/>
      <c r="S289" s="191"/>
      <c r="T289" s="195"/>
      <c r="U289" s="167"/>
      <c r="V289" s="196"/>
      <c r="W289" s="199">
        <f t="shared" si="58"/>
        <v>0</v>
      </c>
      <c r="X289" s="344">
        <f>IF(G289&gt;0,HLOOKUP(C289,'Utility Allowances'!$O$33:$S$34,2),0)</f>
        <v>0</v>
      </c>
      <c r="Y289" s="345">
        <f t="shared" si="59"/>
        <v>0</v>
      </c>
      <c r="Z289" s="168">
        <f t="shared" si="60"/>
        <v>0</v>
      </c>
      <c r="AA289" s="346">
        <f t="shared" si="61"/>
        <v>0</v>
      </c>
      <c r="AB289" s="344">
        <f>IF(Y289&gt;0,VLOOKUP($Y289,'Reference Data 2'!$B$7:$C$71,2),0)</f>
        <v>0</v>
      </c>
      <c r="AC289" s="347">
        <f t="shared" si="62"/>
        <v>0</v>
      </c>
      <c r="AD289" s="348">
        <f t="shared" si="63"/>
        <v>0</v>
      </c>
      <c r="AE289" s="349">
        <f>IF(Y289&gt;0,VLOOKUP($Y289,'Reference Data 2'!$B$9:$D$71,3),0)</f>
        <v>0</v>
      </c>
      <c r="AF289" s="347">
        <f t="shared" si="64"/>
        <v>0</v>
      </c>
      <c r="AG289" s="346">
        <f t="shared" si="65"/>
        <v>0</v>
      </c>
      <c r="AH289" s="350">
        <f t="shared" si="66"/>
        <v>0</v>
      </c>
      <c r="AI289" s="351">
        <f t="shared" si="67"/>
        <v>0</v>
      </c>
      <c r="AJ289" s="352">
        <f t="shared" si="68"/>
        <v>0</v>
      </c>
      <c r="AK289" s="349">
        <f>IF(AA289&gt;0,VLOOKUP(C289,'Reference Data 1'!$N$13:$O$17,2),0)</f>
        <v>0</v>
      </c>
      <c r="AL289" s="346">
        <f t="shared" si="69"/>
        <v>0</v>
      </c>
      <c r="AM289" s="353">
        <f t="shared" si="70"/>
        <v>0</v>
      </c>
      <c r="AN289" s="354">
        <f t="shared" si="71"/>
        <v>0</v>
      </c>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row>
    <row r="290" spans="1:219" ht="13.9" customHeight="1">
      <c r="A290" s="392"/>
      <c r="B290" s="160"/>
      <c r="C290" s="161"/>
      <c r="D290" s="161"/>
      <c r="E290" s="255"/>
      <c r="F290" s="396">
        <v>0</v>
      </c>
      <c r="G290" s="181"/>
      <c r="H290" s="186"/>
      <c r="I290" s="162"/>
      <c r="J290" s="163"/>
      <c r="K290" s="164"/>
      <c r="L290" s="164"/>
      <c r="M290" s="187"/>
      <c r="N290" s="458"/>
      <c r="O290" s="463"/>
      <c r="P290" s="190"/>
      <c r="Q290" s="165"/>
      <c r="R290" s="166"/>
      <c r="S290" s="191"/>
      <c r="T290" s="195"/>
      <c r="U290" s="167"/>
      <c r="V290" s="196"/>
      <c r="W290" s="199">
        <f t="shared" si="58"/>
        <v>0</v>
      </c>
      <c r="X290" s="344">
        <f>IF(G290&gt;0,HLOOKUP(C290,'Utility Allowances'!$O$33:$S$34,2),0)</f>
        <v>0</v>
      </c>
      <c r="Y290" s="345">
        <f t="shared" si="59"/>
        <v>0</v>
      </c>
      <c r="Z290" s="168">
        <f t="shared" si="60"/>
        <v>0</v>
      </c>
      <c r="AA290" s="346">
        <f t="shared" si="61"/>
        <v>0</v>
      </c>
      <c r="AB290" s="344">
        <f>IF(Y290&gt;0,VLOOKUP($Y290,'Reference Data 2'!$B$7:$C$71,2),0)</f>
        <v>0</v>
      </c>
      <c r="AC290" s="347">
        <f t="shared" si="62"/>
        <v>0</v>
      </c>
      <c r="AD290" s="348">
        <f t="shared" si="63"/>
        <v>0</v>
      </c>
      <c r="AE290" s="349">
        <f>IF(Y290&gt;0,VLOOKUP($Y290,'Reference Data 2'!$B$9:$D$71,3),0)</f>
        <v>0</v>
      </c>
      <c r="AF290" s="347">
        <f t="shared" si="64"/>
        <v>0</v>
      </c>
      <c r="AG290" s="346">
        <f t="shared" si="65"/>
        <v>0</v>
      </c>
      <c r="AH290" s="350">
        <f t="shared" si="66"/>
        <v>0</v>
      </c>
      <c r="AI290" s="351">
        <f t="shared" si="67"/>
        <v>0</v>
      </c>
      <c r="AJ290" s="352">
        <f t="shared" si="68"/>
        <v>0</v>
      </c>
      <c r="AK290" s="349">
        <f>IF(AA290&gt;0,VLOOKUP(C290,'Reference Data 1'!$N$13:$O$17,2),0)</f>
        <v>0</v>
      </c>
      <c r="AL290" s="346">
        <f t="shared" si="69"/>
        <v>0</v>
      </c>
      <c r="AM290" s="353">
        <f t="shared" si="70"/>
        <v>0</v>
      </c>
      <c r="AN290" s="354">
        <f t="shared" si="71"/>
        <v>0</v>
      </c>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row>
    <row r="291" spans="1:219" ht="13.9" customHeight="1">
      <c r="A291" s="392"/>
      <c r="B291" s="160"/>
      <c r="C291" s="161"/>
      <c r="D291" s="161"/>
      <c r="E291" s="255"/>
      <c r="F291" s="396">
        <v>0</v>
      </c>
      <c r="G291" s="181"/>
      <c r="H291" s="186"/>
      <c r="I291" s="162"/>
      <c r="J291" s="163"/>
      <c r="K291" s="164"/>
      <c r="L291" s="164"/>
      <c r="M291" s="187"/>
      <c r="N291" s="458"/>
      <c r="O291" s="463"/>
      <c r="P291" s="190"/>
      <c r="Q291" s="165"/>
      <c r="R291" s="166"/>
      <c r="S291" s="191"/>
      <c r="T291" s="195"/>
      <c r="U291" s="167"/>
      <c r="V291" s="196"/>
      <c r="W291" s="199">
        <f t="shared" si="58"/>
        <v>0</v>
      </c>
      <c r="X291" s="344">
        <f>IF(G291&gt;0,HLOOKUP(C291,'Utility Allowances'!$O$33:$S$34,2),0)</f>
        <v>0</v>
      </c>
      <c r="Y291" s="345">
        <f t="shared" si="59"/>
        <v>0</v>
      </c>
      <c r="Z291" s="168">
        <f t="shared" si="60"/>
        <v>0</v>
      </c>
      <c r="AA291" s="346">
        <f t="shared" si="61"/>
        <v>0</v>
      </c>
      <c r="AB291" s="344">
        <f>IF(Y291&gt;0,VLOOKUP($Y291,'Reference Data 2'!$B$7:$C$71,2),0)</f>
        <v>0</v>
      </c>
      <c r="AC291" s="347">
        <f t="shared" si="62"/>
        <v>0</v>
      </c>
      <c r="AD291" s="348">
        <f t="shared" si="63"/>
        <v>0</v>
      </c>
      <c r="AE291" s="349">
        <f>IF(Y291&gt;0,VLOOKUP($Y291,'Reference Data 2'!$B$9:$D$71,3),0)</f>
        <v>0</v>
      </c>
      <c r="AF291" s="347">
        <f t="shared" si="64"/>
        <v>0</v>
      </c>
      <c r="AG291" s="346">
        <f t="shared" si="65"/>
        <v>0</v>
      </c>
      <c r="AH291" s="350">
        <f t="shared" si="66"/>
        <v>0</v>
      </c>
      <c r="AI291" s="351">
        <f t="shared" si="67"/>
        <v>0</v>
      </c>
      <c r="AJ291" s="352">
        <f t="shared" si="68"/>
        <v>0</v>
      </c>
      <c r="AK291" s="349">
        <f>IF(AA291&gt;0,VLOOKUP(C291,'Reference Data 1'!$N$13:$O$17,2),0)</f>
        <v>0</v>
      </c>
      <c r="AL291" s="346">
        <f t="shared" si="69"/>
        <v>0</v>
      </c>
      <c r="AM291" s="353">
        <f t="shared" si="70"/>
        <v>0</v>
      </c>
      <c r="AN291" s="354">
        <f t="shared" si="71"/>
        <v>0</v>
      </c>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row>
    <row r="292" spans="1:219" ht="13.9" customHeight="1">
      <c r="A292" s="392"/>
      <c r="B292" s="160"/>
      <c r="C292" s="161"/>
      <c r="D292" s="161"/>
      <c r="E292" s="255"/>
      <c r="F292" s="396">
        <v>0</v>
      </c>
      <c r="G292" s="181"/>
      <c r="H292" s="186"/>
      <c r="I292" s="162"/>
      <c r="J292" s="163"/>
      <c r="K292" s="164"/>
      <c r="L292" s="164"/>
      <c r="M292" s="187"/>
      <c r="N292" s="458"/>
      <c r="O292" s="463"/>
      <c r="P292" s="190"/>
      <c r="Q292" s="165"/>
      <c r="R292" s="166"/>
      <c r="S292" s="191"/>
      <c r="T292" s="195"/>
      <c r="U292" s="167"/>
      <c r="V292" s="196"/>
      <c r="W292" s="199">
        <f t="shared" si="58"/>
        <v>0</v>
      </c>
      <c r="X292" s="344">
        <f>IF(G292&gt;0,HLOOKUP(C292,'Utility Allowances'!$O$33:$S$34,2),0)</f>
        <v>0</v>
      </c>
      <c r="Y292" s="345">
        <f t="shared" si="59"/>
        <v>0</v>
      </c>
      <c r="Z292" s="168">
        <f t="shared" si="60"/>
        <v>0</v>
      </c>
      <c r="AA292" s="346">
        <f t="shared" si="61"/>
        <v>0</v>
      </c>
      <c r="AB292" s="344">
        <f>IF(Y292&gt;0,VLOOKUP($Y292,'Reference Data 2'!$B$7:$C$71,2),0)</f>
        <v>0</v>
      </c>
      <c r="AC292" s="347">
        <f t="shared" si="62"/>
        <v>0</v>
      </c>
      <c r="AD292" s="348">
        <f t="shared" si="63"/>
        <v>0</v>
      </c>
      <c r="AE292" s="349">
        <f>IF(Y292&gt;0,VLOOKUP($Y292,'Reference Data 2'!$B$9:$D$71,3),0)</f>
        <v>0</v>
      </c>
      <c r="AF292" s="347">
        <f t="shared" si="64"/>
        <v>0</v>
      </c>
      <c r="AG292" s="346">
        <f t="shared" si="65"/>
        <v>0</v>
      </c>
      <c r="AH292" s="350">
        <f t="shared" si="66"/>
        <v>0</v>
      </c>
      <c r="AI292" s="351">
        <f t="shared" si="67"/>
        <v>0</v>
      </c>
      <c r="AJ292" s="352">
        <f t="shared" si="68"/>
        <v>0</v>
      </c>
      <c r="AK292" s="349">
        <f>IF(AA292&gt;0,VLOOKUP(C292,'Reference Data 1'!$N$13:$O$17,2),0)</f>
        <v>0</v>
      </c>
      <c r="AL292" s="346">
        <f t="shared" si="69"/>
        <v>0</v>
      </c>
      <c r="AM292" s="353">
        <f t="shared" si="70"/>
        <v>0</v>
      </c>
      <c r="AN292" s="354">
        <f t="shared" si="71"/>
        <v>0</v>
      </c>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row>
    <row r="293" spans="1:219" ht="13.9" customHeight="1">
      <c r="A293" s="392"/>
      <c r="B293" s="160"/>
      <c r="C293" s="161"/>
      <c r="D293" s="161"/>
      <c r="E293" s="255"/>
      <c r="F293" s="396">
        <v>0</v>
      </c>
      <c r="G293" s="181"/>
      <c r="H293" s="186"/>
      <c r="I293" s="162"/>
      <c r="J293" s="163"/>
      <c r="K293" s="164"/>
      <c r="L293" s="164"/>
      <c r="M293" s="187"/>
      <c r="N293" s="458"/>
      <c r="O293" s="463"/>
      <c r="P293" s="190"/>
      <c r="Q293" s="165"/>
      <c r="R293" s="166"/>
      <c r="S293" s="191"/>
      <c r="T293" s="195"/>
      <c r="U293" s="167"/>
      <c r="V293" s="196"/>
      <c r="W293" s="199">
        <f t="shared" si="58"/>
        <v>0</v>
      </c>
      <c r="X293" s="344">
        <f>IF(G293&gt;0,HLOOKUP(C293,'Utility Allowances'!$O$33:$S$34,2),0)</f>
        <v>0</v>
      </c>
      <c r="Y293" s="345">
        <f t="shared" si="59"/>
        <v>0</v>
      </c>
      <c r="Z293" s="168">
        <f t="shared" si="60"/>
        <v>0</v>
      </c>
      <c r="AA293" s="346">
        <f t="shared" si="61"/>
        <v>0</v>
      </c>
      <c r="AB293" s="344">
        <f>IF(Y293&gt;0,VLOOKUP($Y293,'Reference Data 2'!$B$7:$C$71,2),0)</f>
        <v>0</v>
      </c>
      <c r="AC293" s="347">
        <f t="shared" si="62"/>
        <v>0</v>
      </c>
      <c r="AD293" s="348">
        <f t="shared" si="63"/>
        <v>0</v>
      </c>
      <c r="AE293" s="349">
        <f>IF(Y293&gt;0,VLOOKUP($Y293,'Reference Data 2'!$B$9:$D$71,3),0)</f>
        <v>0</v>
      </c>
      <c r="AF293" s="347">
        <f t="shared" si="64"/>
        <v>0</v>
      </c>
      <c r="AG293" s="346">
        <f t="shared" si="65"/>
        <v>0</v>
      </c>
      <c r="AH293" s="350">
        <f t="shared" si="66"/>
        <v>0</v>
      </c>
      <c r="AI293" s="351">
        <f t="shared" si="67"/>
        <v>0</v>
      </c>
      <c r="AJ293" s="352">
        <f t="shared" si="68"/>
        <v>0</v>
      </c>
      <c r="AK293" s="349">
        <f>IF(AA293&gt;0,VLOOKUP(C293,'Reference Data 1'!$N$13:$O$17,2),0)</f>
        <v>0</v>
      </c>
      <c r="AL293" s="346">
        <f t="shared" si="69"/>
        <v>0</v>
      </c>
      <c r="AM293" s="353">
        <f t="shared" si="70"/>
        <v>0</v>
      </c>
      <c r="AN293" s="354">
        <f t="shared" si="71"/>
        <v>0</v>
      </c>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row>
    <row r="294" spans="1:219" ht="13.9" customHeight="1">
      <c r="A294" s="392"/>
      <c r="B294" s="160"/>
      <c r="C294" s="161"/>
      <c r="D294" s="161"/>
      <c r="E294" s="255"/>
      <c r="F294" s="396">
        <v>0</v>
      </c>
      <c r="G294" s="181"/>
      <c r="H294" s="186"/>
      <c r="I294" s="162"/>
      <c r="J294" s="163"/>
      <c r="K294" s="164"/>
      <c r="L294" s="164"/>
      <c r="M294" s="187"/>
      <c r="N294" s="458"/>
      <c r="O294" s="463"/>
      <c r="P294" s="190"/>
      <c r="Q294" s="165"/>
      <c r="R294" s="166"/>
      <c r="S294" s="191"/>
      <c r="T294" s="195"/>
      <c r="U294" s="167"/>
      <c r="V294" s="196"/>
      <c r="W294" s="199">
        <f t="shared" si="58"/>
        <v>0</v>
      </c>
      <c r="X294" s="344">
        <f>IF(G294&gt;0,HLOOKUP(C294,'Utility Allowances'!$O$33:$S$34,2),0)</f>
        <v>0</v>
      </c>
      <c r="Y294" s="345">
        <f t="shared" si="59"/>
        <v>0</v>
      </c>
      <c r="Z294" s="168">
        <f t="shared" si="60"/>
        <v>0</v>
      </c>
      <c r="AA294" s="346">
        <f t="shared" si="61"/>
        <v>0</v>
      </c>
      <c r="AB294" s="344">
        <f>IF(Y294&gt;0,VLOOKUP($Y294,'Reference Data 2'!$B$7:$C$71,2),0)</f>
        <v>0</v>
      </c>
      <c r="AC294" s="347">
        <f t="shared" si="62"/>
        <v>0</v>
      </c>
      <c r="AD294" s="348">
        <f t="shared" si="63"/>
        <v>0</v>
      </c>
      <c r="AE294" s="349">
        <f>IF(Y294&gt;0,VLOOKUP($Y294,'Reference Data 2'!$B$9:$D$71,3),0)</f>
        <v>0</v>
      </c>
      <c r="AF294" s="347">
        <f t="shared" si="64"/>
        <v>0</v>
      </c>
      <c r="AG294" s="346">
        <f t="shared" si="65"/>
        <v>0</v>
      </c>
      <c r="AH294" s="350">
        <f t="shared" si="66"/>
        <v>0</v>
      </c>
      <c r="AI294" s="351">
        <f t="shared" si="67"/>
        <v>0</v>
      </c>
      <c r="AJ294" s="352">
        <f t="shared" si="68"/>
        <v>0</v>
      </c>
      <c r="AK294" s="349">
        <f>IF(AA294&gt;0,VLOOKUP(C294,'Reference Data 1'!$N$13:$O$17,2),0)</f>
        <v>0</v>
      </c>
      <c r="AL294" s="346">
        <f t="shared" si="69"/>
        <v>0</v>
      </c>
      <c r="AM294" s="353">
        <f t="shared" si="70"/>
        <v>0</v>
      </c>
      <c r="AN294" s="354">
        <f t="shared" si="71"/>
        <v>0</v>
      </c>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row>
    <row r="295" spans="1:219" ht="13.9" customHeight="1">
      <c r="A295" s="392"/>
      <c r="B295" s="160"/>
      <c r="C295" s="161"/>
      <c r="D295" s="161"/>
      <c r="E295" s="255"/>
      <c r="F295" s="396">
        <v>0</v>
      </c>
      <c r="G295" s="181"/>
      <c r="H295" s="186"/>
      <c r="I295" s="162"/>
      <c r="J295" s="163"/>
      <c r="K295" s="164"/>
      <c r="L295" s="164"/>
      <c r="M295" s="187"/>
      <c r="N295" s="458"/>
      <c r="O295" s="463"/>
      <c r="P295" s="190"/>
      <c r="Q295" s="165"/>
      <c r="R295" s="166"/>
      <c r="S295" s="191"/>
      <c r="T295" s="195"/>
      <c r="U295" s="167"/>
      <c r="V295" s="196"/>
      <c r="W295" s="199">
        <f t="shared" si="58"/>
        <v>0</v>
      </c>
      <c r="X295" s="344">
        <f>IF(G295&gt;0,HLOOKUP(C295,'Utility Allowances'!$O$33:$S$34,2),0)</f>
        <v>0</v>
      </c>
      <c r="Y295" s="345">
        <f t="shared" si="59"/>
        <v>0</v>
      </c>
      <c r="Z295" s="168">
        <f t="shared" si="60"/>
        <v>0</v>
      </c>
      <c r="AA295" s="346">
        <f t="shared" si="61"/>
        <v>0</v>
      </c>
      <c r="AB295" s="344">
        <f>IF(Y295&gt;0,VLOOKUP($Y295,'Reference Data 2'!$B$7:$C$71,2),0)</f>
        <v>0</v>
      </c>
      <c r="AC295" s="347">
        <f t="shared" si="62"/>
        <v>0</v>
      </c>
      <c r="AD295" s="348">
        <f t="shared" si="63"/>
        <v>0</v>
      </c>
      <c r="AE295" s="349">
        <f>IF(Y295&gt;0,VLOOKUP($Y295,'Reference Data 2'!$B$9:$D$71,3),0)</f>
        <v>0</v>
      </c>
      <c r="AF295" s="347">
        <f t="shared" si="64"/>
        <v>0</v>
      </c>
      <c r="AG295" s="346">
        <f t="shared" si="65"/>
        <v>0</v>
      </c>
      <c r="AH295" s="350">
        <f t="shared" si="66"/>
        <v>0</v>
      </c>
      <c r="AI295" s="351">
        <f t="shared" si="67"/>
        <v>0</v>
      </c>
      <c r="AJ295" s="352">
        <f t="shared" si="68"/>
        <v>0</v>
      </c>
      <c r="AK295" s="349">
        <f>IF(AA295&gt;0,VLOOKUP(C295,'Reference Data 1'!$N$13:$O$17,2),0)</f>
        <v>0</v>
      </c>
      <c r="AL295" s="346">
        <f t="shared" si="69"/>
        <v>0</v>
      </c>
      <c r="AM295" s="353">
        <f t="shared" si="70"/>
        <v>0</v>
      </c>
      <c r="AN295" s="354">
        <f t="shared" si="71"/>
        <v>0</v>
      </c>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row>
    <row r="296" spans="1:219" ht="13.9" customHeight="1">
      <c r="A296" s="392"/>
      <c r="B296" s="160"/>
      <c r="C296" s="161"/>
      <c r="D296" s="161"/>
      <c r="E296" s="255"/>
      <c r="F296" s="396">
        <v>0</v>
      </c>
      <c r="G296" s="181"/>
      <c r="H296" s="186"/>
      <c r="I296" s="162"/>
      <c r="J296" s="163"/>
      <c r="K296" s="164"/>
      <c r="L296" s="164"/>
      <c r="M296" s="187"/>
      <c r="N296" s="458"/>
      <c r="O296" s="463"/>
      <c r="P296" s="190"/>
      <c r="Q296" s="165"/>
      <c r="R296" s="166"/>
      <c r="S296" s="191"/>
      <c r="T296" s="195"/>
      <c r="U296" s="167"/>
      <c r="V296" s="196"/>
      <c r="W296" s="199">
        <f t="shared" si="58"/>
        <v>0</v>
      </c>
      <c r="X296" s="344">
        <f>IF(G296&gt;0,HLOOKUP(C296,'Utility Allowances'!$O$33:$S$34,2),0)</f>
        <v>0</v>
      </c>
      <c r="Y296" s="345">
        <f t="shared" si="59"/>
        <v>0</v>
      </c>
      <c r="Z296" s="168">
        <f t="shared" si="60"/>
        <v>0</v>
      </c>
      <c r="AA296" s="346">
        <f t="shared" si="61"/>
        <v>0</v>
      </c>
      <c r="AB296" s="344">
        <f>IF(Y296&gt;0,VLOOKUP($Y296,'Reference Data 2'!$B$7:$C$71,2),0)</f>
        <v>0</v>
      </c>
      <c r="AC296" s="347">
        <f t="shared" si="62"/>
        <v>0</v>
      </c>
      <c r="AD296" s="348">
        <f t="shared" si="63"/>
        <v>0</v>
      </c>
      <c r="AE296" s="349">
        <f>IF(Y296&gt;0,VLOOKUP($Y296,'Reference Data 2'!$B$9:$D$71,3),0)</f>
        <v>0</v>
      </c>
      <c r="AF296" s="347">
        <f t="shared" si="64"/>
        <v>0</v>
      </c>
      <c r="AG296" s="346">
        <f t="shared" si="65"/>
        <v>0</v>
      </c>
      <c r="AH296" s="350">
        <f t="shared" si="66"/>
        <v>0</v>
      </c>
      <c r="AI296" s="351">
        <f t="shared" si="67"/>
        <v>0</v>
      </c>
      <c r="AJ296" s="352">
        <f t="shared" si="68"/>
        <v>0</v>
      </c>
      <c r="AK296" s="349">
        <f>IF(AA296&gt;0,VLOOKUP(C296,'Reference Data 1'!$N$13:$O$17,2),0)</f>
        <v>0</v>
      </c>
      <c r="AL296" s="346">
        <f t="shared" si="69"/>
        <v>0</v>
      </c>
      <c r="AM296" s="353">
        <f t="shared" si="70"/>
        <v>0</v>
      </c>
      <c r="AN296" s="354">
        <f t="shared" si="71"/>
        <v>0</v>
      </c>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row>
    <row r="297" spans="1:219" ht="13.9" customHeight="1">
      <c r="A297" s="392"/>
      <c r="B297" s="160"/>
      <c r="C297" s="161"/>
      <c r="D297" s="161"/>
      <c r="E297" s="255"/>
      <c r="F297" s="396">
        <v>0</v>
      </c>
      <c r="G297" s="181"/>
      <c r="H297" s="186"/>
      <c r="I297" s="162"/>
      <c r="J297" s="163"/>
      <c r="K297" s="164"/>
      <c r="L297" s="164"/>
      <c r="M297" s="187"/>
      <c r="N297" s="458"/>
      <c r="O297" s="463"/>
      <c r="P297" s="190"/>
      <c r="Q297" s="165"/>
      <c r="R297" s="166"/>
      <c r="S297" s="191"/>
      <c r="T297" s="195"/>
      <c r="U297" s="167"/>
      <c r="V297" s="196"/>
      <c r="W297" s="199">
        <f t="shared" si="58"/>
        <v>0</v>
      </c>
      <c r="X297" s="344">
        <f>IF(G297&gt;0,HLOOKUP(C297,'Utility Allowances'!$O$33:$S$34,2),0)</f>
        <v>0</v>
      </c>
      <c r="Y297" s="345">
        <f t="shared" si="59"/>
        <v>0</v>
      </c>
      <c r="Z297" s="168">
        <f t="shared" si="60"/>
        <v>0</v>
      </c>
      <c r="AA297" s="346">
        <f t="shared" si="61"/>
        <v>0</v>
      </c>
      <c r="AB297" s="344">
        <f>IF(Y297&gt;0,VLOOKUP($Y297,'Reference Data 2'!$B$7:$C$71,2),0)</f>
        <v>0</v>
      </c>
      <c r="AC297" s="347">
        <f t="shared" si="62"/>
        <v>0</v>
      </c>
      <c r="AD297" s="348">
        <f t="shared" si="63"/>
        <v>0</v>
      </c>
      <c r="AE297" s="349">
        <f>IF(Y297&gt;0,VLOOKUP($Y297,'Reference Data 2'!$B$9:$D$71,3),0)</f>
        <v>0</v>
      </c>
      <c r="AF297" s="347">
        <f t="shared" si="64"/>
        <v>0</v>
      </c>
      <c r="AG297" s="346">
        <f t="shared" si="65"/>
        <v>0</v>
      </c>
      <c r="AH297" s="350">
        <f t="shared" si="66"/>
        <v>0</v>
      </c>
      <c r="AI297" s="351">
        <f t="shared" si="67"/>
        <v>0</v>
      </c>
      <c r="AJ297" s="352">
        <f t="shared" si="68"/>
        <v>0</v>
      </c>
      <c r="AK297" s="349">
        <f>IF(AA297&gt;0,VLOOKUP(C297,'Reference Data 1'!$N$13:$O$17,2),0)</f>
        <v>0</v>
      </c>
      <c r="AL297" s="346">
        <f t="shared" si="69"/>
        <v>0</v>
      </c>
      <c r="AM297" s="353">
        <f t="shared" si="70"/>
        <v>0</v>
      </c>
      <c r="AN297" s="354">
        <f t="shared" si="71"/>
        <v>0</v>
      </c>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row>
    <row r="298" spans="1:219" ht="13.9" customHeight="1">
      <c r="A298" s="392"/>
      <c r="B298" s="160"/>
      <c r="C298" s="161"/>
      <c r="D298" s="161"/>
      <c r="E298" s="255"/>
      <c r="F298" s="396">
        <v>0</v>
      </c>
      <c r="G298" s="181"/>
      <c r="H298" s="186"/>
      <c r="I298" s="162"/>
      <c r="J298" s="163"/>
      <c r="K298" s="164"/>
      <c r="L298" s="164"/>
      <c r="M298" s="187"/>
      <c r="N298" s="458"/>
      <c r="O298" s="463"/>
      <c r="P298" s="190"/>
      <c r="Q298" s="165"/>
      <c r="R298" s="166"/>
      <c r="S298" s="191"/>
      <c r="T298" s="195"/>
      <c r="U298" s="167"/>
      <c r="V298" s="196"/>
      <c r="W298" s="199">
        <f t="shared" si="58"/>
        <v>0</v>
      </c>
      <c r="X298" s="344">
        <f>IF(G298&gt;0,HLOOKUP(C298,'Utility Allowances'!$O$33:$S$34,2),0)</f>
        <v>0</v>
      </c>
      <c r="Y298" s="345">
        <f t="shared" si="59"/>
        <v>0</v>
      </c>
      <c r="Z298" s="168">
        <f t="shared" si="60"/>
        <v>0</v>
      </c>
      <c r="AA298" s="346">
        <f t="shared" si="61"/>
        <v>0</v>
      </c>
      <c r="AB298" s="344">
        <f>IF(Y298&gt;0,VLOOKUP($Y298,'Reference Data 2'!$B$7:$C$71,2),0)</f>
        <v>0</v>
      </c>
      <c r="AC298" s="347">
        <f t="shared" si="62"/>
        <v>0</v>
      </c>
      <c r="AD298" s="348">
        <f t="shared" si="63"/>
        <v>0</v>
      </c>
      <c r="AE298" s="349">
        <f>IF(Y298&gt;0,VLOOKUP($Y298,'Reference Data 2'!$B$9:$D$71,3),0)</f>
        <v>0</v>
      </c>
      <c r="AF298" s="347">
        <f t="shared" si="64"/>
        <v>0</v>
      </c>
      <c r="AG298" s="346">
        <f t="shared" si="65"/>
        <v>0</v>
      </c>
      <c r="AH298" s="350">
        <f t="shared" si="66"/>
        <v>0</v>
      </c>
      <c r="AI298" s="351">
        <f t="shared" si="67"/>
        <v>0</v>
      </c>
      <c r="AJ298" s="352">
        <f t="shared" si="68"/>
        <v>0</v>
      </c>
      <c r="AK298" s="349">
        <f>IF(AA298&gt;0,VLOOKUP(C298,'Reference Data 1'!$N$13:$O$17,2),0)</f>
        <v>0</v>
      </c>
      <c r="AL298" s="346">
        <f t="shared" si="69"/>
        <v>0</v>
      </c>
      <c r="AM298" s="353">
        <f t="shared" si="70"/>
        <v>0</v>
      </c>
      <c r="AN298" s="354">
        <f t="shared" si="71"/>
        <v>0</v>
      </c>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row>
    <row r="299" spans="1:219" ht="13.9" customHeight="1">
      <c r="A299" s="392"/>
      <c r="B299" s="160"/>
      <c r="C299" s="161"/>
      <c r="D299" s="161"/>
      <c r="E299" s="255"/>
      <c r="F299" s="396">
        <v>0</v>
      </c>
      <c r="G299" s="181"/>
      <c r="H299" s="186"/>
      <c r="I299" s="162"/>
      <c r="J299" s="163"/>
      <c r="K299" s="164"/>
      <c r="L299" s="164"/>
      <c r="M299" s="187"/>
      <c r="N299" s="458"/>
      <c r="O299" s="463"/>
      <c r="P299" s="190"/>
      <c r="Q299" s="165"/>
      <c r="R299" s="166"/>
      <c r="S299" s="191"/>
      <c r="T299" s="195"/>
      <c r="U299" s="167"/>
      <c r="V299" s="196"/>
      <c r="W299" s="199">
        <f t="shared" si="58"/>
        <v>0</v>
      </c>
      <c r="X299" s="344">
        <f>IF(G299&gt;0,HLOOKUP(C299,'Utility Allowances'!$O$33:$S$34,2),0)</f>
        <v>0</v>
      </c>
      <c r="Y299" s="345">
        <f t="shared" si="59"/>
        <v>0</v>
      </c>
      <c r="Z299" s="168">
        <f t="shared" si="60"/>
        <v>0</v>
      </c>
      <c r="AA299" s="346">
        <f t="shared" si="61"/>
        <v>0</v>
      </c>
      <c r="AB299" s="344">
        <f>IF(Y299&gt;0,VLOOKUP($Y299,'Reference Data 2'!$B$7:$C$71,2),0)</f>
        <v>0</v>
      </c>
      <c r="AC299" s="347">
        <f t="shared" si="62"/>
        <v>0</v>
      </c>
      <c r="AD299" s="348">
        <f t="shared" si="63"/>
        <v>0</v>
      </c>
      <c r="AE299" s="349">
        <f>IF(Y299&gt;0,VLOOKUP($Y299,'Reference Data 2'!$B$9:$D$71,3),0)</f>
        <v>0</v>
      </c>
      <c r="AF299" s="347">
        <f t="shared" si="64"/>
        <v>0</v>
      </c>
      <c r="AG299" s="346">
        <f t="shared" si="65"/>
        <v>0</v>
      </c>
      <c r="AH299" s="350">
        <f t="shared" si="66"/>
        <v>0</v>
      </c>
      <c r="AI299" s="351">
        <f t="shared" si="67"/>
        <v>0</v>
      </c>
      <c r="AJ299" s="352">
        <f t="shared" si="68"/>
        <v>0</v>
      </c>
      <c r="AK299" s="349">
        <f>IF(AA299&gt;0,VLOOKUP(C299,'Reference Data 1'!$N$13:$O$17,2),0)</f>
        <v>0</v>
      </c>
      <c r="AL299" s="346">
        <f t="shared" si="69"/>
        <v>0</v>
      </c>
      <c r="AM299" s="353">
        <f t="shared" si="70"/>
        <v>0</v>
      </c>
      <c r="AN299" s="354">
        <f t="shared" si="71"/>
        <v>0</v>
      </c>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row>
    <row r="300" spans="1:219" ht="13.9" customHeight="1">
      <c r="A300" s="392"/>
      <c r="B300" s="160"/>
      <c r="C300" s="161"/>
      <c r="D300" s="161"/>
      <c r="E300" s="255"/>
      <c r="F300" s="396">
        <v>0</v>
      </c>
      <c r="G300" s="181"/>
      <c r="H300" s="186"/>
      <c r="I300" s="162"/>
      <c r="J300" s="163"/>
      <c r="K300" s="164"/>
      <c r="L300" s="164"/>
      <c r="M300" s="187"/>
      <c r="N300" s="458"/>
      <c r="O300" s="463"/>
      <c r="P300" s="190"/>
      <c r="Q300" s="165"/>
      <c r="R300" s="166"/>
      <c r="S300" s="191"/>
      <c r="T300" s="195"/>
      <c r="U300" s="167"/>
      <c r="V300" s="196"/>
      <c r="W300" s="199">
        <f t="shared" si="58"/>
        <v>0</v>
      </c>
      <c r="X300" s="344">
        <f>IF(G300&gt;0,HLOOKUP(C300,'Utility Allowances'!$O$33:$S$34,2),0)</f>
        <v>0</v>
      </c>
      <c r="Y300" s="345">
        <f t="shared" si="59"/>
        <v>0</v>
      </c>
      <c r="Z300" s="168">
        <f t="shared" si="60"/>
        <v>0</v>
      </c>
      <c r="AA300" s="346">
        <f t="shared" si="61"/>
        <v>0</v>
      </c>
      <c r="AB300" s="344">
        <f>IF(Y300&gt;0,VLOOKUP($Y300,'Reference Data 2'!$B$7:$C$71,2),0)</f>
        <v>0</v>
      </c>
      <c r="AC300" s="347">
        <f t="shared" si="62"/>
        <v>0</v>
      </c>
      <c r="AD300" s="348">
        <f t="shared" si="63"/>
        <v>0</v>
      </c>
      <c r="AE300" s="349">
        <f>IF(Y300&gt;0,VLOOKUP($Y300,'Reference Data 2'!$B$9:$D$71,3),0)</f>
        <v>0</v>
      </c>
      <c r="AF300" s="347">
        <f t="shared" si="64"/>
        <v>0</v>
      </c>
      <c r="AG300" s="346">
        <f t="shared" si="65"/>
        <v>0</v>
      </c>
      <c r="AH300" s="350">
        <f t="shared" si="66"/>
        <v>0</v>
      </c>
      <c r="AI300" s="351">
        <f t="shared" si="67"/>
        <v>0</v>
      </c>
      <c r="AJ300" s="352">
        <f t="shared" si="68"/>
        <v>0</v>
      </c>
      <c r="AK300" s="349">
        <f>IF(AA300&gt;0,VLOOKUP(C300,'Reference Data 1'!$N$13:$O$17,2),0)</f>
        <v>0</v>
      </c>
      <c r="AL300" s="346">
        <f t="shared" si="69"/>
        <v>0</v>
      </c>
      <c r="AM300" s="353">
        <f t="shared" si="70"/>
        <v>0</v>
      </c>
      <c r="AN300" s="354">
        <f t="shared" si="71"/>
        <v>0</v>
      </c>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row>
    <row r="301" spans="1:219" ht="13.9" customHeight="1">
      <c r="A301" s="392"/>
      <c r="B301" s="160"/>
      <c r="C301" s="161"/>
      <c r="D301" s="161"/>
      <c r="E301" s="255"/>
      <c r="F301" s="396">
        <v>0</v>
      </c>
      <c r="G301" s="181"/>
      <c r="H301" s="186"/>
      <c r="I301" s="162"/>
      <c r="J301" s="163"/>
      <c r="K301" s="164"/>
      <c r="L301" s="164"/>
      <c r="M301" s="187"/>
      <c r="N301" s="458"/>
      <c r="O301" s="463"/>
      <c r="P301" s="190"/>
      <c r="Q301" s="165"/>
      <c r="R301" s="166"/>
      <c r="S301" s="191"/>
      <c r="T301" s="195"/>
      <c r="U301" s="167"/>
      <c r="V301" s="196"/>
      <c r="W301" s="199">
        <f t="shared" si="58"/>
        <v>0</v>
      </c>
      <c r="X301" s="344">
        <f>IF(G301&gt;0,HLOOKUP(C301,'Utility Allowances'!$O$33:$S$34,2),0)</f>
        <v>0</v>
      </c>
      <c r="Y301" s="345">
        <f t="shared" si="59"/>
        <v>0</v>
      </c>
      <c r="Z301" s="168">
        <f t="shared" si="60"/>
        <v>0</v>
      </c>
      <c r="AA301" s="346">
        <f t="shared" si="61"/>
        <v>0</v>
      </c>
      <c r="AB301" s="344">
        <f>IF(Y301&gt;0,VLOOKUP($Y301,'Reference Data 2'!$B$7:$C$71,2),0)</f>
        <v>0</v>
      </c>
      <c r="AC301" s="347">
        <f t="shared" si="62"/>
        <v>0</v>
      </c>
      <c r="AD301" s="348">
        <f t="shared" si="63"/>
        <v>0</v>
      </c>
      <c r="AE301" s="349">
        <f>IF(Y301&gt;0,VLOOKUP($Y301,'Reference Data 2'!$B$9:$D$71,3),0)</f>
        <v>0</v>
      </c>
      <c r="AF301" s="347">
        <f t="shared" si="64"/>
        <v>0</v>
      </c>
      <c r="AG301" s="346">
        <f t="shared" si="65"/>
        <v>0</v>
      </c>
      <c r="AH301" s="350">
        <f t="shared" si="66"/>
        <v>0</v>
      </c>
      <c r="AI301" s="351">
        <f t="shared" si="67"/>
        <v>0</v>
      </c>
      <c r="AJ301" s="352">
        <f t="shared" si="68"/>
        <v>0</v>
      </c>
      <c r="AK301" s="349">
        <f>IF(AA301&gt;0,VLOOKUP(C301,'Reference Data 1'!$N$13:$O$17,2),0)</f>
        <v>0</v>
      </c>
      <c r="AL301" s="346">
        <f t="shared" si="69"/>
        <v>0</v>
      </c>
      <c r="AM301" s="353">
        <f t="shared" si="70"/>
        <v>0</v>
      </c>
      <c r="AN301" s="354">
        <f t="shared" si="71"/>
        <v>0</v>
      </c>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row>
    <row r="302" spans="1:219" ht="13.9" customHeight="1">
      <c r="A302" s="392"/>
      <c r="B302" s="160"/>
      <c r="C302" s="161"/>
      <c r="D302" s="161"/>
      <c r="E302" s="255"/>
      <c r="F302" s="396">
        <v>0</v>
      </c>
      <c r="G302" s="181"/>
      <c r="H302" s="186"/>
      <c r="I302" s="162"/>
      <c r="J302" s="163"/>
      <c r="K302" s="164"/>
      <c r="L302" s="164"/>
      <c r="M302" s="187"/>
      <c r="N302" s="458"/>
      <c r="O302" s="463"/>
      <c r="P302" s="190"/>
      <c r="Q302" s="165"/>
      <c r="R302" s="166"/>
      <c r="S302" s="191"/>
      <c r="T302" s="195"/>
      <c r="U302" s="167"/>
      <c r="V302" s="196"/>
      <c r="W302" s="199">
        <f t="shared" si="58"/>
        <v>0</v>
      </c>
      <c r="X302" s="344">
        <f>IF(G302&gt;0,HLOOKUP(C302,'Utility Allowances'!$O$33:$S$34,2),0)</f>
        <v>0</v>
      </c>
      <c r="Y302" s="345">
        <f t="shared" si="59"/>
        <v>0</v>
      </c>
      <c r="Z302" s="168">
        <f t="shared" si="60"/>
        <v>0</v>
      </c>
      <c r="AA302" s="346">
        <f t="shared" si="61"/>
        <v>0</v>
      </c>
      <c r="AB302" s="344">
        <f>IF(Y302&gt;0,VLOOKUP($Y302,'Reference Data 2'!$B$7:$C$71,2),0)</f>
        <v>0</v>
      </c>
      <c r="AC302" s="347">
        <f t="shared" si="62"/>
        <v>0</v>
      </c>
      <c r="AD302" s="348">
        <f t="shared" si="63"/>
        <v>0</v>
      </c>
      <c r="AE302" s="349">
        <f>IF(Y302&gt;0,VLOOKUP($Y302,'Reference Data 2'!$B$9:$D$71,3),0)</f>
        <v>0</v>
      </c>
      <c r="AF302" s="347">
        <f t="shared" si="64"/>
        <v>0</v>
      </c>
      <c r="AG302" s="346">
        <f t="shared" si="65"/>
        <v>0</v>
      </c>
      <c r="AH302" s="350">
        <f t="shared" si="66"/>
        <v>0</v>
      </c>
      <c r="AI302" s="351">
        <f t="shared" si="67"/>
        <v>0</v>
      </c>
      <c r="AJ302" s="352">
        <f t="shared" si="68"/>
        <v>0</v>
      </c>
      <c r="AK302" s="349">
        <f>IF(AA302&gt;0,VLOOKUP(C302,'Reference Data 1'!$N$13:$O$17,2),0)</f>
        <v>0</v>
      </c>
      <c r="AL302" s="346">
        <f t="shared" si="69"/>
        <v>0</v>
      </c>
      <c r="AM302" s="353">
        <f t="shared" si="70"/>
        <v>0</v>
      </c>
      <c r="AN302" s="354">
        <f t="shared" si="71"/>
        <v>0</v>
      </c>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row>
    <row r="303" spans="1:219" ht="13.9" customHeight="1">
      <c r="A303" s="392"/>
      <c r="B303" s="160"/>
      <c r="C303" s="161"/>
      <c r="D303" s="161"/>
      <c r="E303" s="255"/>
      <c r="F303" s="396">
        <v>0</v>
      </c>
      <c r="G303" s="181"/>
      <c r="H303" s="186"/>
      <c r="I303" s="162"/>
      <c r="J303" s="163"/>
      <c r="K303" s="164"/>
      <c r="L303" s="164"/>
      <c r="M303" s="187"/>
      <c r="N303" s="458"/>
      <c r="O303" s="463"/>
      <c r="P303" s="190"/>
      <c r="Q303" s="165"/>
      <c r="R303" s="166"/>
      <c r="S303" s="191"/>
      <c r="T303" s="195"/>
      <c r="U303" s="167"/>
      <c r="V303" s="196"/>
      <c r="W303" s="199">
        <f t="shared" si="58"/>
        <v>0</v>
      </c>
      <c r="X303" s="344">
        <f>IF(G303&gt;0,HLOOKUP(C303,'Utility Allowances'!$O$33:$S$34,2),0)</f>
        <v>0</v>
      </c>
      <c r="Y303" s="345">
        <f t="shared" si="59"/>
        <v>0</v>
      </c>
      <c r="Z303" s="168">
        <f t="shared" si="60"/>
        <v>0</v>
      </c>
      <c r="AA303" s="346">
        <f t="shared" si="61"/>
        <v>0</v>
      </c>
      <c r="AB303" s="344">
        <f>IF(Y303&gt;0,VLOOKUP($Y303,'Reference Data 2'!$B$7:$C$71,2),0)</f>
        <v>0</v>
      </c>
      <c r="AC303" s="347">
        <f t="shared" si="62"/>
        <v>0</v>
      </c>
      <c r="AD303" s="348">
        <f t="shared" si="63"/>
        <v>0</v>
      </c>
      <c r="AE303" s="349">
        <f>IF(Y303&gt;0,VLOOKUP($Y303,'Reference Data 2'!$B$9:$D$71,3),0)</f>
        <v>0</v>
      </c>
      <c r="AF303" s="347">
        <f t="shared" si="64"/>
        <v>0</v>
      </c>
      <c r="AG303" s="346">
        <f t="shared" si="65"/>
        <v>0</v>
      </c>
      <c r="AH303" s="350">
        <f t="shared" si="66"/>
        <v>0</v>
      </c>
      <c r="AI303" s="351">
        <f t="shared" si="67"/>
        <v>0</v>
      </c>
      <c r="AJ303" s="352">
        <f t="shared" si="68"/>
        <v>0</v>
      </c>
      <c r="AK303" s="349">
        <f>IF(AA303&gt;0,VLOOKUP(C303,'Reference Data 1'!$N$13:$O$17,2),0)</f>
        <v>0</v>
      </c>
      <c r="AL303" s="346">
        <f t="shared" si="69"/>
        <v>0</v>
      </c>
      <c r="AM303" s="353">
        <f t="shared" si="70"/>
        <v>0</v>
      </c>
      <c r="AN303" s="354">
        <f t="shared" si="71"/>
        <v>0</v>
      </c>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row>
    <row r="304" spans="1:219" ht="13.9" customHeight="1">
      <c r="A304" s="392"/>
      <c r="B304" s="160"/>
      <c r="C304" s="161"/>
      <c r="D304" s="161"/>
      <c r="E304" s="255"/>
      <c r="F304" s="396">
        <v>0</v>
      </c>
      <c r="G304" s="181"/>
      <c r="H304" s="186"/>
      <c r="I304" s="162"/>
      <c r="J304" s="163"/>
      <c r="K304" s="164"/>
      <c r="L304" s="164"/>
      <c r="M304" s="187"/>
      <c r="N304" s="458"/>
      <c r="O304" s="463"/>
      <c r="P304" s="190"/>
      <c r="Q304" s="165"/>
      <c r="R304" s="166"/>
      <c r="S304" s="191"/>
      <c r="T304" s="195"/>
      <c r="U304" s="167"/>
      <c r="V304" s="196"/>
      <c r="W304" s="199">
        <f t="shared" si="58"/>
        <v>0</v>
      </c>
      <c r="X304" s="344">
        <f>IF(G304&gt;0,HLOOKUP(C304,'Utility Allowances'!$O$33:$S$34,2),0)</f>
        <v>0</v>
      </c>
      <c r="Y304" s="345">
        <f t="shared" si="59"/>
        <v>0</v>
      </c>
      <c r="Z304" s="168">
        <f t="shared" si="60"/>
        <v>0</v>
      </c>
      <c r="AA304" s="346">
        <f t="shared" si="61"/>
        <v>0</v>
      </c>
      <c r="AB304" s="344">
        <f>IF(Y304&gt;0,VLOOKUP($Y304,'Reference Data 2'!$B$7:$C$71,2),0)</f>
        <v>0</v>
      </c>
      <c r="AC304" s="347">
        <f t="shared" si="62"/>
        <v>0</v>
      </c>
      <c r="AD304" s="348">
        <f t="shared" si="63"/>
        <v>0</v>
      </c>
      <c r="AE304" s="349">
        <f>IF(Y304&gt;0,VLOOKUP($Y304,'Reference Data 2'!$B$9:$D$71,3),0)</f>
        <v>0</v>
      </c>
      <c r="AF304" s="347">
        <f t="shared" si="64"/>
        <v>0</v>
      </c>
      <c r="AG304" s="346">
        <f t="shared" si="65"/>
        <v>0</v>
      </c>
      <c r="AH304" s="350">
        <f t="shared" si="66"/>
        <v>0</v>
      </c>
      <c r="AI304" s="351">
        <f t="shared" si="67"/>
        <v>0</v>
      </c>
      <c r="AJ304" s="352">
        <f t="shared" si="68"/>
        <v>0</v>
      </c>
      <c r="AK304" s="349">
        <f>IF(AA304&gt;0,VLOOKUP(C304,'Reference Data 1'!$N$13:$O$17,2),0)</f>
        <v>0</v>
      </c>
      <c r="AL304" s="346">
        <f t="shared" si="69"/>
        <v>0</v>
      </c>
      <c r="AM304" s="353">
        <f t="shared" si="70"/>
        <v>0</v>
      </c>
      <c r="AN304" s="354">
        <f t="shared" si="71"/>
        <v>0</v>
      </c>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row>
    <row r="305" spans="1:219" ht="13.9" customHeight="1">
      <c r="A305" s="392"/>
      <c r="B305" s="160"/>
      <c r="C305" s="161"/>
      <c r="D305" s="161"/>
      <c r="E305" s="255"/>
      <c r="F305" s="396">
        <v>0</v>
      </c>
      <c r="G305" s="181"/>
      <c r="H305" s="186"/>
      <c r="I305" s="162"/>
      <c r="J305" s="163"/>
      <c r="K305" s="164"/>
      <c r="L305" s="164"/>
      <c r="M305" s="187"/>
      <c r="N305" s="458"/>
      <c r="O305" s="463"/>
      <c r="P305" s="190"/>
      <c r="Q305" s="165"/>
      <c r="R305" s="166"/>
      <c r="S305" s="191"/>
      <c r="T305" s="195"/>
      <c r="U305" s="167"/>
      <c r="V305" s="196"/>
      <c r="W305" s="199">
        <f t="shared" si="58"/>
        <v>0</v>
      </c>
      <c r="X305" s="344">
        <f>IF(G305&gt;0,HLOOKUP(C305,'Utility Allowances'!$O$33:$S$34,2),0)</f>
        <v>0</v>
      </c>
      <c r="Y305" s="345">
        <f t="shared" si="59"/>
        <v>0</v>
      </c>
      <c r="Z305" s="168">
        <f t="shared" si="60"/>
        <v>0</v>
      </c>
      <c r="AA305" s="346">
        <f t="shared" si="61"/>
        <v>0</v>
      </c>
      <c r="AB305" s="344">
        <f>IF(Y305&gt;0,VLOOKUP($Y305,'Reference Data 2'!$B$7:$C$71,2),0)</f>
        <v>0</v>
      </c>
      <c r="AC305" s="347">
        <f t="shared" si="62"/>
        <v>0</v>
      </c>
      <c r="AD305" s="348">
        <f t="shared" si="63"/>
        <v>0</v>
      </c>
      <c r="AE305" s="349">
        <f>IF(Y305&gt;0,VLOOKUP($Y305,'Reference Data 2'!$B$9:$D$71,3),0)</f>
        <v>0</v>
      </c>
      <c r="AF305" s="347">
        <f t="shared" si="64"/>
        <v>0</v>
      </c>
      <c r="AG305" s="346">
        <f t="shared" si="65"/>
        <v>0</v>
      </c>
      <c r="AH305" s="350">
        <f t="shared" si="66"/>
        <v>0</v>
      </c>
      <c r="AI305" s="351">
        <f t="shared" si="67"/>
        <v>0</v>
      </c>
      <c r="AJ305" s="352">
        <f t="shared" si="68"/>
        <v>0</v>
      </c>
      <c r="AK305" s="349">
        <f>IF(AA305&gt;0,VLOOKUP(C305,'Reference Data 1'!$N$13:$O$17,2),0)</f>
        <v>0</v>
      </c>
      <c r="AL305" s="346">
        <f t="shared" si="69"/>
        <v>0</v>
      </c>
      <c r="AM305" s="353">
        <f t="shared" si="70"/>
        <v>0</v>
      </c>
      <c r="AN305" s="354">
        <f t="shared" si="71"/>
        <v>0</v>
      </c>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row>
    <row r="306" spans="1:219" ht="13.9" customHeight="1">
      <c r="A306" s="392"/>
      <c r="B306" s="160"/>
      <c r="C306" s="161"/>
      <c r="D306" s="161"/>
      <c r="E306" s="255"/>
      <c r="F306" s="396">
        <v>0</v>
      </c>
      <c r="G306" s="181"/>
      <c r="H306" s="186"/>
      <c r="I306" s="162"/>
      <c r="J306" s="163"/>
      <c r="K306" s="164"/>
      <c r="L306" s="164"/>
      <c r="M306" s="187"/>
      <c r="N306" s="458"/>
      <c r="O306" s="463"/>
      <c r="P306" s="190"/>
      <c r="Q306" s="165"/>
      <c r="R306" s="166"/>
      <c r="S306" s="191"/>
      <c r="T306" s="195"/>
      <c r="U306" s="167"/>
      <c r="V306" s="196"/>
      <c r="W306" s="199">
        <f t="shared" si="58"/>
        <v>0</v>
      </c>
      <c r="X306" s="344">
        <f>IF(G306&gt;0,HLOOKUP(C306,'Utility Allowances'!$O$33:$S$34,2),0)</f>
        <v>0</v>
      </c>
      <c r="Y306" s="345">
        <f t="shared" si="59"/>
        <v>0</v>
      </c>
      <c r="Z306" s="168">
        <f t="shared" si="60"/>
        <v>0</v>
      </c>
      <c r="AA306" s="346">
        <f t="shared" si="61"/>
        <v>0</v>
      </c>
      <c r="AB306" s="344">
        <f>IF(Y306&gt;0,VLOOKUP($Y306,'Reference Data 2'!$B$7:$C$71,2),0)</f>
        <v>0</v>
      </c>
      <c r="AC306" s="347">
        <f t="shared" si="62"/>
        <v>0</v>
      </c>
      <c r="AD306" s="348">
        <f t="shared" si="63"/>
        <v>0</v>
      </c>
      <c r="AE306" s="349">
        <f>IF(Y306&gt;0,VLOOKUP($Y306,'Reference Data 2'!$B$9:$D$71,3),0)</f>
        <v>0</v>
      </c>
      <c r="AF306" s="347">
        <f t="shared" si="64"/>
        <v>0</v>
      </c>
      <c r="AG306" s="346">
        <f t="shared" si="65"/>
        <v>0</v>
      </c>
      <c r="AH306" s="350">
        <f t="shared" si="66"/>
        <v>0</v>
      </c>
      <c r="AI306" s="351">
        <f t="shared" si="67"/>
        <v>0</v>
      </c>
      <c r="AJ306" s="352">
        <f t="shared" si="68"/>
        <v>0</v>
      </c>
      <c r="AK306" s="349">
        <f>IF(AA306&gt;0,VLOOKUP(C306,'Reference Data 1'!$N$13:$O$17,2),0)</f>
        <v>0</v>
      </c>
      <c r="AL306" s="346">
        <f t="shared" si="69"/>
        <v>0</v>
      </c>
      <c r="AM306" s="353">
        <f t="shared" si="70"/>
        <v>0</v>
      </c>
      <c r="AN306" s="354">
        <f t="shared" si="71"/>
        <v>0</v>
      </c>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row>
    <row r="307" spans="1:219" ht="13.9" customHeight="1">
      <c r="A307" s="392"/>
      <c r="B307" s="160"/>
      <c r="C307" s="161"/>
      <c r="D307" s="161"/>
      <c r="E307" s="255"/>
      <c r="F307" s="396">
        <v>0</v>
      </c>
      <c r="G307" s="181"/>
      <c r="H307" s="186"/>
      <c r="I307" s="162"/>
      <c r="J307" s="163"/>
      <c r="K307" s="164"/>
      <c r="L307" s="164"/>
      <c r="M307" s="187"/>
      <c r="N307" s="458"/>
      <c r="O307" s="463"/>
      <c r="P307" s="190"/>
      <c r="Q307" s="165"/>
      <c r="R307" s="166"/>
      <c r="S307" s="191"/>
      <c r="T307" s="195"/>
      <c r="U307" s="167"/>
      <c r="V307" s="196"/>
      <c r="W307" s="199">
        <f t="shared" si="58"/>
        <v>0</v>
      </c>
      <c r="X307" s="344">
        <f>IF(G307&gt;0,HLOOKUP(C307,'Utility Allowances'!$O$33:$S$34,2),0)</f>
        <v>0</v>
      </c>
      <c r="Y307" s="345">
        <f t="shared" si="59"/>
        <v>0</v>
      </c>
      <c r="Z307" s="168">
        <f t="shared" si="60"/>
        <v>0</v>
      </c>
      <c r="AA307" s="346">
        <f t="shared" si="61"/>
        <v>0</v>
      </c>
      <c r="AB307" s="344">
        <f>IF(Y307&gt;0,VLOOKUP($Y307,'Reference Data 2'!$B$7:$C$71,2),0)</f>
        <v>0</v>
      </c>
      <c r="AC307" s="347">
        <f t="shared" si="62"/>
        <v>0</v>
      </c>
      <c r="AD307" s="348">
        <f t="shared" si="63"/>
        <v>0</v>
      </c>
      <c r="AE307" s="349">
        <f>IF(Y307&gt;0,VLOOKUP($Y307,'Reference Data 2'!$B$9:$D$71,3),0)</f>
        <v>0</v>
      </c>
      <c r="AF307" s="347">
        <f t="shared" si="64"/>
        <v>0</v>
      </c>
      <c r="AG307" s="346">
        <f t="shared" si="65"/>
        <v>0</v>
      </c>
      <c r="AH307" s="350">
        <f t="shared" si="66"/>
        <v>0</v>
      </c>
      <c r="AI307" s="351">
        <f t="shared" si="67"/>
        <v>0</v>
      </c>
      <c r="AJ307" s="352">
        <f t="shared" si="68"/>
        <v>0</v>
      </c>
      <c r="AK307" s="349">
        <f>IF(AA307&gt;0,VLOOKUP(C307,'Reference Data 1'!$N$13:$O$17,2),0)</f>
        <v>0</v>
      </c>
      <c r="AL307" s="346">
        <f t="shared" si="69"/>
        <v>0</v>
      </c>
      <c r="AM307" s="353">
        <f t="shared" si="70"/>
        <v>0</v>
      </c>
      <c r="AN307" s="354">
        <f t="shared" si="71"/>
        <v>0</v>
      </c>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row>
    <row r="308" spans="1:219" ht="13.9" customHeight="1">
      <c r="A308" s="392"/>
      <c r="B308" s="160"/>
      <c r="C308" s="161"/>
      <c r="D308" s="161"/>
      <c r="E308" s="255"/>
      <c r="F308" s="396">
        <v>0</v>
      </c>
      <c r="G308" s="181"/>
      <c r="H308" s="186"/>
      <c r="I308" s="162"/>
      <c r="J308" s="163"/>
      <c r="K308" s="164"/>
      <c r="L308" s="164"/>
      <c r="M308" s="187"/>
      <c r="N308" s="458"/>
      <c r="O308" s="463"/>
      <c r="P308" s="190"/>
      <c r="Q308" s="165"/>
      <c r="R308" s="166"/>
      <c r="S308" s="191"/>
      <c r="T308" s="195"/>
      <c r="U308" s="167"/>
      <c r="V308" s="196"/>
      <c r="W308" s="199">
        <f t="shared" si="58"/>
        <v>0</v>
      </c>
      <c r="X308" s="344">
        <f>IF(G308&gt;0,HLOOKUP(C308,'Utility Allowances'!$O$33:$S$34,2),0)</f>
        <v>0</v>
      </c>
      <c r="Y308" s="345">
        <f t="shared" si="59"/>
        <v>0</v>
      </c>
      <c r="Z308" s="168">
        <f t="shared" si="60"/>
        <v>0</v>
      </c>
      <c r="AA308" s="346">
        <f t="shared" si="61"/>
        <v>0</v>
      </c>
      <c r="AB308" s="344">
        <f>IF(Y308&gt;0,VLOOKUP($Y308,'Reference Data 2'!$B$7:$C$71,2),0)</f>
        <v>0</v>
      </c>
      <c r="AC308" s="347">
        <f t="shared" si="62"/>
        <v>0</v>
      </c>
      <c r="AD308" s="348">
        <f t="shared" si="63"/>
        <v>0</v>
      </c>
      <c r="AE308" s="349">
        <f>IF(Y308&gt;0,VLOOKUP($Y308,'Reference Data 2'!$B$9:$D$71,3),0)</f>
        <v>0</v>
      </c>
      <c r="AF308" s="347">
        <f t="shared" si="64"/>
        <v>0</v>
      </c>
      <c r="AG308" s="346">
        <f t="shared" si="65"/>
        <v>0</v>
      </c>
      <c r="AH308" s="350">
        <f t="shared" si="66"/>
        <v>0</v>
      </c>
      <c r="AI308" s="351">
        <f t="shared" si="67"/>
        <v>0</v>
      </c>
      <c r="AJ308" s="352">
        <f t="shared" si="68"/>
        <v>0</v>
      </c>
      <c r="AK308" s="349">
        <f>IF(AA308&gt;0,VLOOKUP(C308,'Reference Data 1'!$N$13:$O$17,2),0)</f>
        <v>0</v>
      </c>
      <c r="AL308" s="346">
        <f t="shared" si="69"/>
        <v>0</v>
      </c>
      <c r="AM308" s="353">
        <f t="shared" si="70"/>
        <v>0</v>
      </c>
      <c r="AN308" s="354">
        <f t="shared" si="71"/>
        <v>0</v>
      </c>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row>
    <row r="309" spans="1:219" ht="13.9" customHeight="1">
      <c r="A309" s="392"/>
      <c r="B309" s="160"/>
      <c r="C309" s="161"/>
      <c r="D309" s="161"/>
      <c r="E309" s="255"/>
      <c r="F309" s="396">
        <v>0</v>
      </c>
      <c r="G309" s="181"/>
      <c r="H309" s="186"/>
      <c r="I309" s="162"/>
      <c r="J309" s="163"/>
      <c r="K309" s="164"/>
      <c r="L309" s="164"/>
      <c r="M309" s="187"/>
      <c r="N309" s="458"/>
      <c r="O309" s="463"/>
      <c r="P309" s="190"/>
      <c r="Q309" s="165"/>
      <c r="R309" s="166"/>
      <c r="S309" s="191"/>
      <c r="T309" s="195"/>
      <c r="U309" s="167"/>
      <c r="V309" s="196"/>
      <c r="W309" s="199">
        <f t="shared" si="58"/>
        <v>0</v>
      </c>
      <c r="X309" s="344">
        <f>IF(G309&gt;0,HLOOKUP(C309,'Utility Allowances'!$O$33:$S$34,2),0)</f>
        <v>0</v>
      </c>
      <c r="Y309" s="345">
        <f t="shared" si="59"/>
        <v>0</v>
      </c>
      <c r="Z309" s="168">
        <f t="shared" si="60"/>
        <v>0</v>
      </c>
      <c r="AA309" s="346">
        <f t="shared" si="61"/>
        <v>0</v>
      </c>
      <c r="AB309" s="344">
        <f>IF(Y309&gt;0,VLOOKUP($Y309,'Reference Data 2'!$B$7:$C$71,2),0)</f>
        <v>0</v>
      </c>
      <c r="AC309" s="347">
        <f t="shared" si="62"/>
        <v>0</v>
      </c>
      <c r="AD309" s="348">
        <f t="shared" si="63"/>
        <v>0</v>
      </c>
      <c r="AE309" s="349">
        <f>IF(Y309&gt;0,VLOOKUP($Y309,'Reference Data 2'!$B$9:$D$71,3),0)</f>
        <v>0</v>
      </c>
      <c r="AF309" s="347">
        <f t="shared" si="64"/>
        <v>0</v>
      </c>
      <c r="AG309" s="346">
        <f t="shared" si="65"/>
        <v>0</v>
      </c>
      <c r="AH309" s="350">
        <f t="shared" si="66"/>
        <v>0</v>
      </c>
      <c r="AI309" s="351">
        <f t="shared" si="67"/>
        <v>0</v>
      </c>
      <c r="AJ309" s="352">
        <f t="shared" si="68"/>
        <v>0</v>
      </c>
      <c r="AK309" s="349">
        <f>IF(AA309&gt;0,VLOOKUP(C309,'Reference Data 1'!$N$13:$O$17,2),0)</f>
        <v>0</v>
      </c>
      <c r="AL309" s="346">
        <f t="shared" si="69"/>
        <v>0</v>
      </c>
      <c r="AM309" s="353">
        <f t="shared" si="70"/>
        <v>0</v>
      </c>
      <c r="AN309" s="354">
        <f t="shared" si="71"/>
        <v>0</v>
      </c>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row>
    <row r="310" spans="1:219" ht="13.9" customHeight="1">
      <c r="A310" s="392"/>
      <c r="B310" s="160"/>
      <c r="C310" s="161"/>
      <c r="D310" s="161"/>
      <c r="E310" s="255"/>
      <c r="F310" s="396">
        <v>0</v>
      </c>
      <c r="G310" s="181"/>
      <c r="H310" s="186"/>
      <c r="I310" s="162"/>
      <c r="J310" s="163"/>
      <c r="K310" s="164"/>
      <c r="L310" s="164"/>
      <c r="M310" s="187"/>
      <c r="N310" s="458"/>
      <c r="O310" s="463"/>
      <c r="P310" s="190"/>
      <c r="Q310" s="165"/>
      <c r="R310" s="166"/>
      <c r="S310" s="191"/>
      <c r="T310" s="195"/>
      <c r="U310" s="167"/>
      <c r="V310" s="196"/>
      <c r="W310" s="199">
        <f t="shared" si="58"/>
        <v>0</v>
      </c>
      <c r="X310" s="344">
        <f>IF(G310&gt;0,HLOOKUP(C310,'Utility Allowances'!$O$33:$S$34,2),0)</f>
        <v>0</v>
      </c>
      <c r="Y310" s="345">
        <f t="shared" si="59"/>
        <v>0</v>
      </c>
      <c r="Z310" s="168">
        <f t="shared" si="60"/>
        <v>0</v>
      </c>
      <c r="AA310" s="346">
        <f t="shared" si="61"/>
        <v>0</v>
      </c>
      <c r="AB310" s="344">
        <f>IF(Y310&gt;0,VLOOKUP($Y310,'Reference Data 2'!$B$7:$C$71,2),0)</f>
        <v>0</v>
      </c>
      <c r="AC310" s="347">
        <f t="shared" si="62"/>
        <v>0</v>
      </c>
      <c r="AD310" s="348">
        <f t="shared" si="63"/>
        <v>0</v>
      </c>
      <c r="AE310" s="349">
        <f>IF(Y310&gt;0,VLOOKUP($Y310,'Reference Data 2'!$B$9:$D$71,3),0)</f>
        <v>0</v>
      </c>
      <c r="AF310" s="347">
        <f t="shared" si="64"/>
        <v>0</v>
      </c>
      <c r="AG310" s="346">
        <f t="shared" si="65"/>
        <v>0</v>
      </c>
      <c r="AH310" s="350">
        <f t="shared" si="66"/>
        <v>0</v>
      </c>
      <c r="AI310" s="351">
        <f t="shared" si="67"/>
        <v>0</v>
      </c>
      <c r="AJ310" s="352">
        <f t="shared" si="68"/>
        <v>0</v>
      </c>
      <c r="AK310" s="349">
        <f>IF(AA310&gt;0,VLOOKUP(C310,'Reference Data 1'!$N$13:$O$17,2),0)</f>
        <v>0</v>
      </c>
      <c r="AL310" s="346">
        <f t="shared" si="69"/>
        <v>0</v>
      </c>
      <c r="AM310" s="353">
        <f t="shared" si="70"/>
        <v>0</v>
      </c>
      <c r="AN310" s="354">
        <f t="shared" si="71"/>
        <v>0</v>
      </c>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row>
    <row r="311" spans="1:219" ht="13.9" customHeight="1">
      <c r="A311" s="392"/>
      <c r="B311" s="160"/>
      <c r="C311" s="161"/>
      <c r="D311" s="161"/>
      <c r="E311" s="255"/>
      <c r="F311" s="396">
        <v>0</v>
      </c>
      <c r="G311" s="181"/>
      <c r="H311" s="186"/>
      <c r="I311" s="162"/>
      <c r="J311" s="163"/>
      <c r="K311" s="164"/>
      <c r="L311" s="164"/>
      <c r="M311" s="187"/>
      <c r="N311" s="458"/>
      <c r="O311" s="463"/>
      <c r="P311" s="190"/>
      <c r="Q311" s="165"/>
      <c r="R311" s="166"/>
      <c r="S311" s="191"/>
      <c r="T311" s="195"/>
      <c r="U311" s="167"/>
      <c r="V311" s="196"/>
      <c r="W311" s="199">
        <f t="shared" si="58"/>
        <v>0</v>
      </c>
      <c r="X311" s="344">
        <f>IF(G311&gt;0,HLOOKUP(C311,'Utility Allowances'!$O$33:$S$34,2),0)</f>
        <v>0</v>
      </c>
      <c r="Y311" s="345">
        <f t="shared" si="59"/>
        <v>0</v>
      </c>
      <c r="Z311" s="168">
        <f t="shared" si="60"/>
        <v>0</v>
      </c>
      <c r="AA311" s="346">
        <f t="shared" si="61"/>
        <v>0</v>
      </c>
      <c r="AB311" s="344">
        <f>IF(Y311&gt;0,VLOOKUP($Y311,'Reference Data 2'!$B$7:$C$71,2),0)</f>
        <v>0</v>
      </c>
      <c r="AC311" s="347">
        <f t="shared" si="62"/>
        <v>0</v>
      </c>
      <c r="AD311" s="348">
        <f t="shared" si="63"/>
        <v>0</v>
      </c>
      <c r="AE311" s="349">
        <f>IF(Y311&gt;0,VLOOKUP($Y311,'Reference Data 2'!$B$9:$D$71,3),0)</f>
        <v>0</v>
      </c>
      <c r="AF311" s="347">
        <f t="shared" si="64"/>
        <v>0</v>
      </c>
      <c r="AG311" s="346">
        <f t="shared" si="65"/>
        <v>0</v>
      </c>
      <c r="AH311" s="350">
        <f t="shared" si="66"/>
        <v>0</v>
      </c>
      <c r="AI311" s="351">
        <f t="shared" si="67"/>
        <v>0</v>
      </c>
      <c r="AJ311" s="352">
        <f t="shared" si="68"/>
        <v>0</v>
      </c>
      <c r="AK311" s="349">
        <f>IF(AA311&gt;0,VLOOKUP(C311,'Reference Data 1'!$N$13:$O$17,2),0)</f>
        <v>0</v>
      </c>
      <c r="AL311" s="346">
        <f t="shared" si="69"/>
        <v>0</v>
      </c>
      <c r="AM311" s="353">
        <f t="shared" si="70"/>
        <v>0</v>
      </c>
      <c r="AN311" s="354">
        <f t="shared" si="71"/>
        <v>0</v>
      </c>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row>
    <row r="312" spans="1:219" ht="13.9" customHeight="1">
      <c r="A312" s="392"/>
      <c r="B312" s="160"/>
      <c r="C312" s="161"/>
      <c r="D312" s="161"/>
      <c r="E312" s="255"/>
      <c r="F312" s="396">
        <v>0</v>
      </c>
      <c r="G312" s="181"/>
      <c r="H312" s="186"/>
      <c r="I312" s="162"/>
      <c r="J312" s="163"/>
      <c r="K312" s="164"/>
      <c r="L312" s="164"/>
      <c r="M312" s="187"/>
      <c r="N312" s="458"/>
      <c r="O312" s="463"/>
      <c r="P312" s="190"/>
      <c r="Q312" s="165"/>
      <c r="R312" s="166"/>
      <c r="S312" s="191"/>
      <c r="T312" s="195"/>
      <c r="U312" s="167"/>
      <c r="V312" s="196"/>
      <c r="W312" s="199">
        <f t="shared" si="58"/>
        <v>0</v>
      </c>
      <c r="X312" s="344">
        <f>IF(G312&gt;0,HLOOKUP(C312,'Utility Allowances'!$O$33:$S$34,2),0)</f>
        <v>0</v>
      </c>
      <c r="Y312" s="345">
        <f t="shared" si="59"/>
        <v>0</v>
      </c>
      <c r="Z312" s="168">
        <f t="shared" si="60"/>
        <v>0</v>
      </c>
      <c r="AA312" s="346">
        <f t="shared" si="61"/>
        <v>0</v>
      </c>
      <c r="AB312" s="344">
        <f>IF(Y312&gt;0,VLOOKUP($Y312,'Reference Data 2'!$B$7:$C$71,2),0)</f>
        <v>0</v>
      </c>
      <c r="AC312" s="347">
        <f t="shared" si="62"/>
        <v>0</v>
      </c>
      <c r="AD312" s="348">
        <f t="shared" si="63"/>
        <v>0</v>
      </c>
      <c r="AE312" s="349">
        <f>IF(Y312&gt;0,VLOOKUP($Y312,'Reference Data 2'!$B$9:$D$71,3),0)</f>
        <v>0</v>
      </c>
      <c r="AF312" s="347">
        <f t="shared" si="64"/>
        <v>0</v>
      </c>
      <c r="AG312" s="346">
        <f t="shared" si="65"/>
        <v>0</v>
      </c>
      <c r="AH312" s="350">
        <f t="shared" si="66"/>
        <v>0</v>
      </c>
      <c r="AI312" s="351">
        <f t="shared" si="67"/>
        <v>0</v>
      </c>
      <c r="AJ312" s="352">
        <f t="shared" si="68"/>
        <v>0</v>
      </c>
      <c r="AK312" s="349">
        <f>IF(AA312&gt;0,VLOOKUP(C312,'Reference Data 1'!$N$13:$O$17,2),0)</f>
        <v>0</v>
      </c>
      <c r="AL312" s="346">
        <f t="shared" si="69"/>
        <v>0</v>
      </c>
      <c r="AM312" s="353">
        <f t="shared" si="70"/>
        <v>0</v>
      </c>
      <c r="AN312" s="354">
        <f t="shared" si="71"/>
        <v>0</v>
      </c>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row>
    <row r="313" spans="1:219" ht="13.9" customHeight="1">
      <c r="A313" s="392"/>
      <c r="B313" s="160"/>
      <c r="C313" s="161"/>
      <c r="D313" s="161"/>
      <c r="E313" s="255"/>
      <c r="F313" s="396">
        <v>0</v>
      </c>
      <c r="G313" s="181"/>
      <c r="H313" s="186"/>
      <c r="I313" s="162"/>
      <c r="J313" s="163"/>
      <c r="K313" s="164"/>
      <c r="L313" s="164"/>
      <c r="M313" s="187"/>
      <c r="N313" s="458"/>
      <c r="O313" s="463"/>
      <c r="P313" s="190"/>
      <c r="Q313" s="165"/>
      <c r="R313" s="166"/>
      <c r="S313" s="191"/>
      <c r="T313" s="195"/>
      <c r="U313" s="167"/>
      <c r="V313" s="196"/>
      <c r="W313" s="199">
        <f t="shared" si="58"/>
        <v>0</v>
      </c>
      <c r="X313" s="344">
        <f>IF(G313&gt;0,HLOOKUP(C313,'Utility Allowances'!$O$33:$S$34,2),0)</f>
        <v>0</v>
      </c>
      <c r="Y313" s="345">
        <f t="shared" si="59"/>
        <v>0</v>
      </c>
      <c r="Z313" s="168">
        <f t="shared" si="60"/>
        <v>0</v>
      </c>
      <c r="AA313" s="346">
        <f t="shared" si="61"/>
        <v>0</v>
      </c>
      <c r="AB313" s="344">
        <f>IF(Y313&gt;0,VLOOKUP($Y313,'Reference Data 2'!$B$7:$C$71,2),0)</f>
        <v>0</v>
      </c>
      <c r="AC313" s="347">
        <f t="shared" si="62"/>
        <v>0</v>
      </c>
      <c r="AD313" s="348">
        <f t="shared" si="63"/>
        <v>0</v>
      </c>
      <c r="AE313" s="349">
        <f>IF(Y313&gt;0,VLOOKUP($Y313,'Reference Data 2'!$B$9:$D$71,3),0)</f>
        <v>0</v>
      </c>
      <c r="AF313" s="347">
        <f t="shared" si="64"/>
        <v>0</v>
      </c>
      <c r="AG313" s="346">
        <f t="shared" si="65"/>
        <v>0</v>
      </c>
      <c r="AH313" s="350">
        <f t="shared" si="66"/>
        <v>0</v>
      </c>
      <c r="AI313" s="351">
        <f t="shared" si="67"/>
        <v>0</v>
      </c>
      <c r="AJ313" s="352">
        <f t="shared" si="68"/>
        <v>0</v>
      </c>
      <c r="AK313" s="349">
        <f>IF(AA313&gt;0,VLOOKUP(C313,'Reference Data 1'!$N$13:$O$17,2),0)</f>
        <v>0</v>
      </c>
      <c r="AL313" s="346">
        <f t="shared" si="69"/>
        <v>0</v>
      </c>
      <c r="AM313" s="353">
        <f t="shared" si="70"/>
        <v>0</v>
      </c>
      <c r="AN313" s="354">
        <f t="shared" si="71"/>
        <v>0</v>
      </c>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row>
    <row r="314" spans="1:219" ht="13.9" customHeight="1">
      <c r="A314" s="392"/>
      <c r="B314" s="160"/>
      <c r="C314" s="161"/>
      <c r="D314" s="161"/>
      <c r="E314" s="255"/>
      <c r="F314" s="396">
        <v>0</v>
      </c>
      <c r="G314" s="181"/>
      <c r="H314" s="186"/>
      <c r="I314" s="162"/>
      <c r="J314" s="163"/>
      <c r="K314" s="164"/>
      <c r="L314" s="164"/>
      <c r="M314" s="187"/>
      <c r="N314" s="458"/>
      <c r="O314" s="463"/>
      <c r="P314" s="190"/>
      <c r="Q314" s="165"/>
      <c r="R314" s="166"/>
      <c r="S314" s="191"/>
      <c r="T314" s="195"/>
      <c r="U314" s="167"/>
      <c r="V314" s="196"/>
      <c r="W314" s="199">
        <f t="shared" si="58"/>
        <v>0</v>
      </c>
      <c r="X314" s="344">
        <f>IF(G314&gt;0,HLOOKUP(C314,'Utility Allowances'!$O$33:$S$34,2),0)</f>
        <v>0</v>
      </c>
      <c r="Y314" s="345">
        <f t="shared" si="59"/>
        <v>0</v>
      </c>
      <c r="Z314" s="168">
        <f t="shared" si="60"/>
        <v>0</v>
      </c>
      <c r="AA314" s="346">
        <f t="shared" si="61"/>
        <v>0</v>
      </c>
      <c r="AB314" s="344">
        <f>IF(Y314&gt;0,VLOOKUP($Y314,'Reference Data 2'!$B$7:$C$71,2),0)</f>
        <v>0</v>
      </c>
      <c r="AC314" s="347">
        <f t="shared" si="62"/>
        <v>0</v>
      </c>
      <c r="AD314" s="348">
        <f t="shared" si="63"/>
        <v>0</v>
      </c>
      <c r="AE314" s="349">
        <f>IF(Y314&gt;0,VLOOKUP($Y314,'Reference Data 2'!$B$9:$D$71,3),0)</f>
        <v>0</v>
      </c>
      <c r="AF314" s="347">
        <f t="shared" si="64"/>
        <v>0</v>
      </c>
      <c r="AG314" s="346">
        <f t="shared" si="65"/>
        <v>0</v>
      </c>
      <c r="AH314" s="350">
        <f t="shared" si="66"/>
        <v>0</v>
      </c>
      <c r="AI314" s="351">
        <f t="shared" si="67"/>
        <v>0</v>
      </c>
      <c r="AJ314" s="352">
        <f t="shared" si="68"/>
        <v>0</v>
      </c>
      <c r="AK314" s="349">
        <f>IF(AA314&gt;0,VLOOKUP(C314,'Reference Data 1'!$N$13:$O$17,2),0)</f>
        <v>0</v>
      </c>
      <c r="AL314" s="346">
        <f t="shared" si="69"/>
        <v>0</v>
      </c>
      <c r="AM314" s="353">
        <f t="shared" si="70"/>
        <v>0</v>
      </c>
      <c r="AN314" s="354">
        <f t="shared" si="71"/>
        <v>0</v>
      </c>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row>
    <row r="315" spans="1:219" ht="13.9" customHeight="1">
      <c r="A315" s="392"/>
      <c r="B315" s="160"/>
      <c r="C315" s="161"/>
      <c r="D315" s="161"/>
      <c r="E315" s="255"/>
      <c r="F315" s="396">
        <v>0</v>
      </c>
      <c r="G315" s="181"/>
      <c r="H315" s="186"/>
      <c r="I315" s="162"/>
      <c r="J315" s="163"/>
      <c r="K315" s="164"/>
      <c r="L315" s="164"/>
      <c r="M315" s="187"/>
      <c r="N315" s="458"/>
      <c r="O315" s="463"/>
      <c r="P315" s="190"/>
      <c r="Q315" s="165"/>
      <c r="R315" s="166"/>
      <c r="S315" s="191"/>
      <c r="T315" s="195"/>
      <c r="U315" s="167"/>
      <c r="V315" s="196"/>
      <c r="W315" s="199">
        <f t="shared" si="58"/>
        <v>0</v>
      </c>
      <c r="X315" s="344">
        <f>IF(G315&gt;0,HLOOKUP(C315,'Utility Allowances'!$O$33:$S$34,2),0)</f>
        <v>0</v>
      </c>
      <c r="Y315" s="345">
        <f t="shared" si="59"/>
        <v>0</v>
      </c>
      <c r="Z315" s="168">
        <f t="shared" si="60"/>
        <v>0</v>
      </c>
      <c r="AA315" s="346">
        <f t="shared" si="61"/>
        <v>0</v>
      </c>
      <c r="AB315" s="344">
        <f>IF(Y315&gt;0,VLOOKUP($Y315,'Reference Data 2'!$B$7:$C$71,2),0)</f>
        <v>0</v>
      </c>
      <c r="AC315" s="347">
        <f t="shared" si="62"/>
        <v>0</v>
      </c>
      <c r="AD315" s="348">
        <f t="shared" si="63"/>
        <v>0</v>
      </c>
      <c r="AE315" s="349">
        <f>IF(Y315&gt;0,VLOOKUP($Y315,'Reference Data 2'!$B$9:$D$71,3),0)</f>
        <v>0</v>
      </c>
      <c r="AF315" s="347">
        <f t="shared" si="64"/>
        <v>0</v>
      </c>
      <c r="AG315" s="346">
        <f t="shared" si="65"/>
        <v>0</v>
      </c>
      <c r="AH315" s="350">
        <f t="shared" si="66"/>
        <v>0</v>
      </c>
      <c r="AI315" s="351">
        <f t="shared" si="67"/>
        <v>0</v>
      </c>
      <c r="AJ315" s="352">
        <f t="shared" si="68"/>
        <v>0</v>
      </c>
      <c r="AK315" s="349">
        <f>IF(AA315&gt;0,VLOOKUP(C315,'Reference Data 1'!$N$13:$O$17,2),0)</f>
        <v>0</v>
      </c>
      <c r="AL315" s="346">
        <f t="shared" si="69"/>
        <v>0</v>
      </c>
      <c r="AM315" s="353">
        <f t="shared" si="70"/>
        <v>0</v>
      </c>
      <c r="AN315" s="354">
        <f t="shared" si="71"/>
        <v>0</v>
      </c>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row>
    <row r="316" spans="1:219" ht="13.9" customHeight="1">
      <c r="A316" s="392"/>
      <c r="B316" s="160"/>
      <c r="C316" s="161"/>
      <c r="D316" s="161"/>
      <c r="E316" s="255"/>
      <c r="F316" s="396">
        <v>0</v>
      </c>
      <c r="G316" s="181"/>
      <c r="H316" s="186"/>
      <c r="I316" s="162"/>
      <c r="J316" s="163"/>
      <c r="K316" s="164"/>
      <c r="L316" s="164"/>
      <c r="M316" s="187"/>
      <c r="N316" s="458"/>
      <c r="O316" s="463"/>
      <c r="P316" s="190"/>
      <c r="Q316" s="165"/>
      <c r="R316" s="166"/>
      <c r="S316" s="191"/>
      <c r="T316" s="195"/>
      <c r="U316" s="167"/>
      <c r="V316" s="196"/>
      <c r="W316" s="199">
        <f t="shared" si="58"/>
        <v>0</v>
      </c>
      <c r="X316" s="344">
        <f>IF(G316&gt;0,HLOOKUP(C316,'Utility Allowances'!$O$33:$S$34,2),0)</f>
        <v>0</v>
      </c>
      <c r="Y316" s="345">
        <f t="shared" si="59"/>
        <v>0</v>
      </c>
      <c r="Z316" s="168">
        <f t="shared" si="60"/>
        <v>0</v>
      </c>
      <c r="AA316" s="346">
        <f t="shared" si="61"/>
        <v>0</v>
      </c>
      <c r="AB316" s="344">
        <f>IF(Y316&gt;0,VLOOKUP($Y316,'Reference Data 2'!$B$7:$C$71,2),0)</f>
        <v>0</v>
      </c>
      <c r="AC316" s="347">
        <f t="shared" si="62"/>
        <v>0</v>
      </c>
      <c r="AD316" s="348">
        <f t="shared" si="63"/>
        <v>0</v>
      </c>
      <c r="AE316" s="349">
        <f>IF(Y316&gt;0,VLOOKUP($Y316,'Reference Data 2'!$B$9:$D$71,3),0)</f>
        <v>0</v>
      </c>
      <c r="AF316" s="347">
        <f t="shared" si="64"/>
        <v>0</v>
      </c>
      <c r="AG316" s="346">
        <f t="shared" si="65"/>
        <v>0</v>
      </c>
      <c r="AH316" s="350">
        <f t="shared" si="66"/>
        <v>0</v>
      </c>
      <c r="AI316" s="351">
        <f t="shared" si="67"/>
        <v>0</v>
      </c>
      <c r="AJ316" s="352">
        <f t="shared" si="68"/>
        <v>0</v>
      </c>
      <c r="AK316" s="349">
        <f>IF(AA316&gt;0,VLOOKUP(C316,'Reference Data 1'!$N$13:$O$17,2),0)</f>
        <v>0</v>
      </c>
      <c r="AL316" s="346">
        <f t="shared" si="69"/>
        <v>0</v>
      </c>
      <c r="AM316" s="353">
        <f t="shared" si="70"/>
        <v>0</v>
      </c>
      <c r="AN316" s="354">
        <f t="shared" si="71"/>
        <v>0</v>
      </c>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row>
    <row r="317" spans="1:219" ht="13.9" customHeight="1">
      <c r="A317" s="392"/>
      <c r="B317" s="160"/>
      <c r="C317" s="161"/>
      <c r="D317" s="161"/>
      <c r="E317" s="255"/>
      <c r="F317" s="396">
        <v>0</v>
      </c>
      <c r="G317" s="181"/>
      <c r="H317" s="186"/>
      <c r="I317" s="162"/>
      <c r="J317" s="163"/>
      <c r="K317" s="164"/>
      <c r="L317" s="164"/>
      <c r="M317" s="187"/>
      <c r="N317" s="458"/>
      <c r="O317" s="463"/>
      <c r="P317" s="190"/>
      <c r="Q317" s="165"/>
      <c r="R317" s="166"/>
      <c r="S317" s="191"/>
      <c r="T317" s="195"/>
      <c r="U317" s="167"/>
      <c r="V317" s="196"/>
      <c r="W317" s="199">
        <f t="shared" si="58"/>
        <v>0</v>
      </c>
      <c r="X317" s="344">
        <f>IF(G317&gt;0,HLOOKUP(C317,'Utility Allowances'!$O$33:$S$34,2),0)</f>
        <v>0</v>
      </c>
      <c r="Y317" s="345">
        <f t="shared" si="59"/>
        <v>0</v>
      </c>
      <c r="Z317" s="168">
        <f t="shared" si="60"/>
        <v>0</v>
      </c>
      <c r="AA317" s="346">
        <f t="shared" si="61"/>
        <v>0</v>
      </c>
      <c r="AB317" s="344">
        <f>IF(Y317&gt;0,VLOOKUP($Y317,'Reference Data 2'!$B$7:$C$71,2),0)</f>
        <v>0</v>
      </c>
      <c r="AC317" s="347">
        <f t="shared" si="62"/>
        <v>0</v>
      </c>
      <c r="AD317" s="348">
        <f t="shared" si="63"/>
        <v>0</v>
      </c>
      <c r="AE317" s="349">
        <f>IF(Y317&gt;0,VLOOKUP($Y317,'Reference Data 2'!$B$9:$D$71,3),0)</f>
        <v>0</v>
      </c>
      <c r="AF317" s="347">
        <f t="shared" si="64"/>
        <v>0</v>
      </c>
      <c r="AG317" s="346">
        <f t="shared" si="65"/>
        <v>0</v>
      </c>
      <c r="AH317" s="350">
        <f t="shared" si="66"/>
        <v>0</v>
      </c>
      <c r="AI317" s="351">
        <f t="shared" si="67"/>
        <v>0</v>
      </c>
      <c r="AJ317" s="352">
        <f t="shared" si="68"/>
        <v>0</v>
      </c>
      <c r="AK317" s="349">
        <f>IF(AA317&gt;0,VLOOKUP(C317,'Reference Data 1'!$N$13:$O$17,2),0)</f>
        <v>0</v>
      </c>
      <c r="AL317" s="346">
        <f t="shared" si="69"/>
        <v>0</v>
      </c>
      <c r="AM317" s="353">
        <f t="shared" si="70"/>
        <v>0</v>
      </c>
      <c r="AN317" s="354">
        <f t="shared" si="71"/>
        <v>0</v>
      </c>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row>
    <row r="318" spans="1:219" ht="13.9" customHeight="1">
      <c r="A318" s="392"/>
      <c r="B318" s="160"/>
      <c r="C318" s="161"/>
      <c r="D318" s="161"/>
      <c r="E318" s="255"/>
      <c r="F318" s="396">
        <v>0</v>
      </c>
      <c r="G318" s="181"/>
      <c r="H318" s="186"/>
      <c r="I318" s="162"/>
      <c r="J318" s="163"/>
      <c r="K318" s="164"/>
      <c r="L318" s="164"/>
      <c r="M318" s="187"/>
      <c r="N318" s="458"/>
      <c r="O318" s="463"/>
      <c r="P318" s="190"/>
      <c r="Q318" s="165"/>
      <c r="R318" s="166"/>
      <c r="S318" s="191"/>
      <c r="T318" s="195"/>
      <c r="U318" s="167"/>
      <c r="V318" s="196"/>
      <c r="W318" s="199">
        <f t="shared" si="58"/>
        <v>0</v>
      </c>
      <c r="X318" s="344">
        <f>IF(G318&gt;0,HLOOKUP(C318,'Utility Allowances'!$O$33:$S$34,2),0)</f>
        <v>0</v>
      </c>
      <c r="Y318" s="345">
        <f t="shared" si="59"/>
        <v>0</v>
      </c>
      <c r="Z318" s="168">
        <f t="shared" si="60"/>
        <v>0</v>
      </c>
      <c r="AA318" s="346">
        <f t="shared" si="61"/>
        <v>0</v>
      </c>
      <c r="AB318" s="344">
        <f>IF(Y318&gt;0,VLOOKUP($Y318,'Reference Data 2'!$B$7:$C$71,2),0)</f>
        <v>0</v>
      </c>
      <c r="AC318" s="347">
        <f t="shared" si="62"/>
        <v>0</v>
      </c>
      <c r="AD318" s="348">
        <f t="shared" si="63"/>
        <v>0</v>
      </c>
      <c r="AE318" s="349">
        <f>IF(Y318&gt;0,VLOOKUP($Y318,'Reference Data 2'!$B$9:$D$71,3),0)</f>
        <v>0</v>
      </c>
      <c r="AF318" s="347">
        <f t="shared" si="64"/>
        <v>0</v>
      </c>
      <c r="AG318" s="346">
        <f t="shared" si="65"/>
        <v>0</v>
      </c>
      <c r="AH318" s="350">
        <f t="shared" si="66"/>
        <v>0</v>
      </c>
      <c r="AI318" s="351">
        <f t="shared" si="67"/>
        <v>0</v>
      </c>
      <c r="AJ318" s="352">
        <f t="shared" si="68"/>
        <v>0</v>
      </c>
      <c r="AK318" s="349">
        <f>IF(AA318&gt;0,VLOOKUP(C318,'Reference Data 1'!$N$13:$O$17,2),0)</f>
        <v>0</v>
      </c>
      <c r="AL318" s="346">
        <f t="shared" si="69"/>
        <v>0</v>
      </c>
      <c r="AM318" s="353">
        <f t="shared" si="70"/>
        <v>0</v>
      </c>
      <c r="AN318" s="354">
        <f t="shared" si="71"/>
        <v>0</v>
      </c>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row>
    <row r="319" spans="1:219" ht="13.9" customHeight="1">
      <c r="A319" s="392"/>
      <c r="B319" s="160"/>
      <c r="C319" s="161"/>
      <c r="D319" s="161"/>
      <c r="E319" s="255"/>
      <c r="F319" s="396">
        <v>0</v>
      </c>
      <c r="G319" s="181"/>
      <c r="H319" s="186"/>
      <c r="I319" s="162"/>
      <c r="J319" s="163"/>
      <c r="K319" s="164"/>
      <c r="L319" s="164"/>
      <c r="M319" s="187"/>
      <c r="N319" s="458"/>
      <c r="O319" s="463"/>
      <c r="P319" s="190"/>
      <c r="Q319" s="165"/>
      <c r="R319" s="166"/>
      <c r="S319" s="191"/>
      <c r="T319" s="195"/>
      <c r="U319" s="167"/>
      <c r="V319" s="196"/>
      <c r="W319" s="199">
        <f t="shared" si="58"/>
        <v>0</v>
      </c>
      <c r="X319" s="344">
        <f>IF(G319&gt;0,HLOOKUP(C319,'Utility Allowances'!$O$33:$S$34,2),0)</f>
        <v>0</v>
      </c>
      <c r="Y319" s="345">
        <f t="shared" si="59"/>
        <v>0</v>
      </c>
      <c r="Z319" s="168">
        <f t="shared" si="60"/>
        <v>0</v>
      </c>
      <c r="AA319" s="346">
        <f t="shared" si="61"/>
        <v>0</v>
      </c>
      <c r="AB319" s="344">
        <f>IF(Y319&gt;0,VLOOKUP($Y319,'Reference Data 2'!$B$7:$C$71,2),0)</f>
        <v>0</v>
      </c>
      <c r="AC319" s="347">
        <f t="shared" si="62"/>
        <v>0</v>
      </c>
      <c r="AD319" s="348">
        <f t="shared" si="63"/>
        <v>0</v>
      </c>
      <c r="AE319" s="349">
        <f>IF(Y319&gt;0,VLOOKUP($Y319,'Reference Data 2'!$B$9:$D$71,3),0)</f>
        <v>0</v>
      </c>
      <c r="AF319" s="347">
        <f t="shared" si="64"/>
        <v>0</v>
      </c>
      <c r="AG319" s="346">
        <f t="shared" si="65"/>
        <v>0</v>
      </c>
      <c r="AH319" s="350">
        <f t="shared" si="66"/>
        <v>0</v>
      </c>
      <c r="AI319" s="351">
        <f t="shared" si="67"/>
        <v>0</v>
      </c>
      <c r="AJ319" s="352">
        <f t="shared" si="68"/>
        <v>0</v>
      </c>
      <c r="AK319" s="349">
        <f>IF(AA319&gt;0,VLOOKUP(C319,'Reference Data 1'!$N$13:$O$17,2),0)</f>
        <v>0</v>
      </c>
      <c r="AL319" s="346">
        <f t="shared" si="69"/>
        <v>0</v>
      </c>
      <c r="AM319" s="353">
        <f t="shared" si="70"/>
        <v>0</v>
      </c>
      <c r="AN319" s="354">
        <f t="shared" si="71"/>
        <v>0</v>
      </c>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row>
    <row r="320" spans="1:219" ht="13.9" customHeight="1">
      <c r="A320" s="392"/>
      <c r="B320" s="160"/>
      <c r="C320" s="161"/>
      <c r="D320" s="161"/>
      <c r="E320" s="255"/>
      <c r="F320" s="396">
        <v>0</v>
      </c>
      <c r="G320" s="181"/>
      <c r="H320" s="186"/>
      <c r="I320" s="162"/>
      <c r="J320" s="163"/>
      <c r="K320" s="164"/>
      <c r="L320" s="164"/>
      <c r="M320" s="187"/>
      <c r="N320" s="458"/>
      <c r="O320" s="463"/>
      <c r="P320" s="190"/>
      <c r="Q320" s="165"/>
      <c r="R320" s="166"/>
      <c r="S320" s="191"/>
      <c r="T320" s="195"/>
      <c r="U320" s="167"/>
      <c r="V320" s="196"/>
      <c r="W320" s="199">
        <f t="shared" si="58"/>
        <v>0</v>
      </c>
      <c r="X320" s="344">
        <f>IF(G320&gt;0,HLOOKUP(C320,'Utility Allowances'!$O$33:$S$34,2),0)</f>
        <v>0</v>
      </c>
      <c r="Y320" s="345">
        <f t="shared" si="59"/>
        <v>0</v>
      </c>
      <c r="Z320" s="168">
        <f t="shared" si="60"/>
        <v>0</v>
      </c>
      <c r="AA320" s="346">
        <f t="shared" si="61"/>
        <v>0</v>
      </c>
      <c r="AB320" s="344">
        <f>IF(Y320&gt;0,VLOOKUP($Y320,'Reference Data 2'!$B$7:$C$71,2),0)</f>
        <v>0</v>
      </c>
      <c r="AC320" s="347">
        <f t="shared" si="62"/>
        <v>0</v>
      </c>
      <c r="AD320" s="348">
        <f t="shared" si="63"/>
        <v>0</v>
      </c>
      <c r="AE320" s="349">
        <f>IF(Y320&gt;0,VLOOKUP($Y320,'Reference Data 2'!$B$9:$D$71,3),0)</f>
        <v>0</v>
      </c>
      <c r="AF320" s="347">
        <f t="shared" si="64"/>
        <v>0</v>
      </c>
      <c r="AG320" s="346">
        <f t="shared" si="65"/>
        <v>0</v>
      </c>
      <c r="AH320" s="350">
        <f t="shared" si="66"/>
        <v>0</v>
      </c>
      <c r="AI320" s="351">
        <f t="shared" si="67"/>
        <v>0</v>
      </c>
      <c r="AJ320" s="352">
        <f t="shared" si="68"/>
        <v>0</v>
      </c>
      <c r="AK320" s="349">
        <f>IF(AA320&gt;0,VLOOKUP(C320,'Reference Data 1'!$N$13:$O$17,2),0)</f>
        <v>0</v>
      </c>
      <c r="AL320" s="346">
        <f t="shared" si="69"/>
        <v>0</v>
      </c>
      <c r="AM320" s="353">
        <f t="shared" si="70"/>
        <v>0</v>
      </c>
      <c r="AN320" s="354">
        <f t="shared" si="71"/>
        <v>0</v>
      </c>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row>
    <row r="321" spans="1:219" ht="13.9" customHeight="1">
      <c r="A321" s="392"/>
      <c r="B321" s="160"/>
      <c r="C321" s="161"/>
      <c r="D321" s="161"/>
      <c r="E321" s="255"/>
      <c r="F321" s="396">
        <v>0</v>
      </c>
      <c r="G321" s="181"/>
      <c r="H321" s="186"/>
      <c r="I321" s="162"/>
      <c r="J321" s="163"/>
      <c r="K321" s="164"/>
      <c r="L321" s="164"/>
      <c r="M321" s="187"/>
      <c r="N321" s="458"/>
      <c r="O321" s="463"/>
      <c r="P321" s="190"/>
      <c r="Q321" s="165"/>
      <c r="R321" s="166"/>
      <c r="S321" s="191"/>
      <c r="T321" s="195"/>
      <c r="U321" s="167"/>
      <c r="V321" s="196"/>
      <c r="W321" s="199">
        <f t="shared" si="58"/>
        <v>0</v>
      </c>
      <c r="X321" s="344">
        <f>IF(G321&gt;0,HLOOKUP(C321,'Utility Allowances'!$O$33:$S$34,2),0)</f>
        <v>0</v>
      </c>
      <c r="Y321" s="345">
        <f t="shared" si="59"/>
        <v>0</v>
      </c>
      <c r="Z321" s="168">
        <f t="shared" si="60"/>
        <v>0</v>
      </c>
      <c r="AA321" s="346">
        <f t="shared" si="61"/>
        <v>0</v>
      </c>
      <c r="AB321" s="344">
        <f>IF(Y321&gt;0,VLOOKUP($Y321,'Reference Data 2'!$B$7:$C$71,2),0)</f>
        <v>0</v>
      </c>
      <c r="AC321" s="347">
        <f t="shared" si="62"/>
        <v>0</v>
      </c>
      <c r="AD321" s="348">
        <f t="shared" si="63"/>
        <v>0</v>
      </c>
      <c r="AE321" s="349">
        <f>IF(Y321&gt;0,VLOOKUP($Y321,'Reference Data 2'!$B$9:$D$71,3),0)</f>
        <v>0</v>
      </c>
      <c r="AF321" s="347">
        <f t="shared" si="64"/>
        <v>0</v>
      </c>
      <c r="AG321" s="346">
        <f t="shared" si="65"/>
        <v>0</v>
      </c>
      <c r="AH321" s="350">
        <f t="shared" si="66"/>
        <v>0</v>
      </c>
      <c r="AI321" s="351">
        <f t="shared" si="67"/>
        <v>0</v>
      </c>
      <c r="AJ321" s="352">
        <f t="shared" si="68"/>
        <v>0</v>
      </c>
      <c r="AK321" s="349">
        <f>IF(AA321&gt;0,VLOOKUP(C321,'Reference Data 1'!$N$13:$O$17,2),0)</f>
        <v>0</v>
      </c>
      <c r="AL321" s="346">
        <f t="shared" si="69"/>
        <v>0</v>
      </c>
      <c r="AM321" s="353">
        <f t="shared" si="70"/>
        <v>0</v>
      </c>
      <c r="AN321" s="354">
        <f t="shared" si="71"/>
        <v>0</v>
      </c>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row>
    <row r="322" spans="1:219" ht="13.9" customHeight="1">
      <c r="A322" s="392"/>
      <c r="B322" s="160"/>
      <c r="C322" s="161"/>
      <c r="D322" s="161"/>
      <c r="E322" s="255"/>
      <c r="F322" s="396">
        <v>0</v>
      </c>
      <c r="G322" s="181"/>
      <c r="H322" s="186"/>
      <c r="I322" s="162"/>
      <c r="J322" s="163"/>
      <c r="K322" s="164"/>
      <c r="L322" s="164"/>
      <c r="M322" s="187"/>
      <c r="N322" s="458"/>
      <c r="O322" s="463"/>
      <c r="P322" s="190"/>
      <c r="Q322" s="165"/>
      <c r="R322" s="166"/>
      <c r="S322" s="191"/>
      <c r="T322" s="195"/>
      <c r="U322" s="167"/>
      <c r="V322" s="196"/>
      <c r="W322" s="199">
        <f t="shared" si="58"/>
        <v>0</v>
      </c>
      <c r="X322" s="344">
        <f>IF(G322&gt;0,HLOOKUP(C322,'Utility Allowances'!$O$33:$S$34,2),0)</f>
        <v>0</v>
      </c>
      <c r="Y322" s="345">
        <f t="shared" si="59"/>
        <v>0</v>
      </c>
      <c r="Z322" s="168">
        <f t="shared" si="60"/>
        <v>0</v>
      </c>
      <c r="AA322" s="346">
        <f t="shared" si="61"/>
        <v>0</v>
      </c>
      <c r="AB322" s="344">
        <f>IF(Y322&gt;0,VLOOKUP($Y322,'Reference Data 2'!$B$7:$C$71,2),0)</f>
        <v>0</v>
      </c>
      <c r="AC322" s="347">
        <f t="shared" si="62"/>
        <v>0</v>
      </c>
      <c r="AD322" s="348">
        <f t="shared" si="63"/>
        <v>0</v>
      </c>
      <c r="AE322" s="349">
        <f>IF(Y322&gt;0,VLOOKUP($Y322,'Reference Data 2'!$B$9:$D$71,3),0)</f>
        <v>0</v>
      </c>
      <c r="AF322" s="347">
        <f t="shared" si="64"/>
        <v>0</v>
      </c>
      <c r="AG322" s="346">
        <f t="shared" si="65"/>
        <v>0</v>
      </c>
      <c r="AH322" s="350">
        <f t="shared" si="66"/>
        <v>0</v>
      </c>
      <c r="AI322" s="351">
        <f t="shared" si="67"/>
        <v>0</v>
      </c>
      <c r="AJ322" s="352">
        <f t="shared" si="68"/>
        <v>0</v>
      </c>
      <c r="AK322" s="349">
        <f>IF(AA322&gt;0,VLOOKUP(C322,'Reference Data 1'!$N$13:$O$17,2),0)</f>
        <v>0</v>
      </c>
      <c r="AL322" s="346">
        <f t="shared" si="69"/>
        <v>0</v>
      </c>
      <c r="AM322" s="353">
        <f t="shared" si="70"/>
        <v>0</v>
      </c>
      <c r="AN322" s="354">
        <f t="shared" si="71"/>
        <v>0</v>
      </c>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row>
    <row r="323" spans="1:219" ht="13.9" customHeight="1">
      <c r="A323" s="392"/>
      <c r="B323" s="160"/>
      <c r="C323" s="161"/>
      <c r="D323" s="161"/>
      <c r="E323" s="255"/>
      <c r="F323" s="396">
        <v>0</v>
      </c>
      <c r="G323" s="181"/>
      <c r="H323" s="186"/>
      <c r="I323" s="162"/>
      <c r="J323" s="163"/>
      <c r="K323" s="164"/>
      <c r="L323" s="164"/>
      <c r="M323" s="187"/>
      <c r="N323" s="458"/>
      <c r="O323" s="463"/>
      <c r="P323" s="190"/>
      <c r="Q323" s="165"/>
      <c r="R323" s="166"/>
      <c r="S323" s="191"/>
      <c r="T323" s="195"/>
      <c r="U323" s="167"/>
      <c r="V323" s="196"/>
      <c r="W323" s="199">
        <f t="shared" si="58"/>
        <v>0</v>
      </c>
      <c r="X323" s="344">
        <f>IF(G323&gt;0,HLOOKUP(C323,'Utility Allowances'!$O$33:$S$34,2),0)</f>
        <v>0</v>
      </c>
      <c r="Y323" s="345">
        <f t="shared" si="59"/>
        <v>0</v>
      </c>
      <c r="Z323" s="168">
        <f t="shared" si="60"/>
        <v>0</v>
      </c>
      <c r="AA323" s="346">
        <f t="shared" si="61"/>
        <v>0</v>
      </c>
      <c r="AB323" s="344">
        <f>IF(Y323&gt;0,VLOOKUP($Y323,'Reference Data 2'!$B$7:$C$71,2),0)</f>
        <v>0</v>
      </c>
      <c r="AC323" s="347">
        <f t="shared" si="62"/>
        <v>0</v>
      </c>
      <c r="AD323" s="348">
        <f t="shared" si="63"/>
        <v>0</v>
      </c>
      <c r="AE323" s="349">
        <f>IF(Y323&gt;0,VLOOKUP($Y323,'Reference Data 2'!$B$9:$D$71,3),0)</f>
        <v>0</v>
      </c>
      <c r="AF323" s="347">
        <f t="shared" si="64"/>
        <v>0</v>
      </c>
      <c r="AG323" s="346">
        <f t="shared" si="65"/>
        <v>0</v>
      </c>
      <c r="AH323" s="350">
        <f t="shared" si="66"/>
        <v>0</v>
      </c>
      <c r="AI323" s="351">
        <f t="shared" si="67"/>
        <v>0</v>
      </c>
      <c r="AJ323" s="352">
        <f t="shared" si="68"/>
        <v>0</v>
      </c>
      <c r="AK323" s="349">
        <f>IF(AA323&gt;0,VLOOKUP(C323,'Reference Data 1'!$N$13:$O$17,2),0)</f>
        <v>0</v>
      </c>
      <c r="AL323" s="346">
        <f t="shared" si="69"/>
        <v>0</v>
      </c>
      <c r="AM323" s="353">
        <f t="shared" si="70"/>
        <v>0</v>
      </c>
      <c r="AN323" s="354">
        <f t="shared" si="71"/>
        <v>0</v>
      </c>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row>
    <row r="324" spans="1:219" ht="13.9" customHeight="1">
      <c r="A324" s="392"/>
      <c r="B324" s="160"/>
      <c r="C324" s="161"/>
      <c r="D324" s="161"/>
      <c r="E324" s="255"/>
      <c r="F324" s="396">
        <v>0</v>
      </c>
      <c r="G324" s="181"/>
      <c r="H324" s="186"/>
      <c r="I324" s="162"/>
      <c r="J324" s="163"/>
      <c r="K324" s="164"/>
      <c r="L324" s="164"/>
      <c r="M324" s="187"/>
      <c r="N324" s="458"/>
      <c r="O324" s="463"/>
      <c r="P324" s="190"/>
      <c r="Q324" s="165"/>
      <c r="R324" s="166"/>
      <c r="S324" s="191"/>
      <c r="T324" s="195"/>
      <c r="U324" s="167"/>
      <c r="V324" s="196"/>
      <c r="W324" s="199">
        <f t="shared" si="58"/>
        <v>0</v>
      </c>
      <c r="X324" s="344">
        <f>IF(G324&gt;0,HLOOKUP(C324,'Utility Allowances'!$O$33:$S$34,2),0)</f>
        <v>0</v>
      </c>
      <c r="Y324" s="345">
        <f t="shared" si="59"/>
        <v>0</v>
      </c>
      <c r="Z324" s="168">
        <f t="shared" si="60"/>
        <v>0</v>
      </c>
      <c r="AA324" s="346">
        <f t="shared" si="61"/>
        <v>0</v>
      </c>
      <c r="AB324" s="344">
        <f>IF(Y324&gt;0,VLOOKUP($Y324,'Reference Data 2'!$B$7:$C$71,2),0)</f>
        <v>0</v>
      </c>
      <c r="AC324" s="347">
        <f t="shared" si="62"/>
        <v>0</v>
      </c>
      <c r="AD324" s="348">
        <f t="shared" si="63"/>
        <v>0</v>
      </c>
      <c r="AE324" s="349">
        <f>IF(Y324&gt;0,VLOOKUP($Y324,'Reference Data 2'!$B$9:$D$71,3),0)</f>
        <v>0</v>
      </c>
      <c r="AF324" s="347">
        <f t="shared" si="64"/>
        <v>0</v>
      </c>
      <c r="AG324" s="346">
        <f t="shared" si="65"/>
        <v>0</v>
      </c>
      <c r="AH324" s="350">
        <f t="shared" si="66"/>
        <v>0</v>
      </c>
      <c r="AI324" s="351">
        <f t="shared" si="67"/>
        <v>0</v>
      </c>
      <c r="AJ324" s="352">
        <f t="shared" si="68"/>
        <v>0</v>
      </c>
      <c r="AK324" s="349">
        <f>IF(AA324&gt;0,VLOOKUP(C324,'Reference Data 1'!$N$13:$O$17,2),0)</f>
        <v>0</v>
      </c>
      <c r="AL324" s="346">
        <f t="shared" si="69"/>
        <v>0</v>
      </c>
      <c r="AM324" s="353">
        <f t="shared" si="70"/>
        <v>0</v>
      </c>
      <c r="AN324" s="354">
        <f t="shared" si="71"/>
        <v>0</v>
      </c>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row>
    <row r="325" spans="1:219" ht="13.9" customHeight="1">
      <c r="A325" s="392"/>
      <c r="B325" s="160"/>
      <c r="C325" s="161"/>
      <c r="D325" s="161"/>
      <c r="E325" s="255"/>
      <c r="F325" s="396">
        <v>0</v>
      </c>
      <c r="G325" s="181"/>
      <c r="H325" s="186"/>
      <c r="I325" s="162"/>
      <c r="J325" s="163"/>
      <c r="K325" s="164"/>
      <c r="L325" s="164"/>
      <c r="M325" s="187"/>
      <c r="N325" s="458"/>
      <c r="O325" s="463"/>
      <c r="P325" s="190"/>
      <c r="Q325" s="165"/>
      <c r="R325" s="166"/>
      <c r="S325" s="191"/>
      <c r="T325" s="195"/>
      <c r="U325" s="167"/>
      <c r="V325" s="196"/>
      <c r="W325" s="199">
        <f t="shared" si="58"/>
        <v>0</v>
      </c>
      <c r="X325" s="344">
        <f>IF(G325&gt;0,HLOOKUP(C325,'Utility Allowances'!$O$33:$S$34,2),0)</f>
        <v>0</v>
      </c>
      <c r="Y325" s="345">
        <f t="shared" si="59"/>
        <v>0</v>
      </c>
      <c r="Z325" s="168">
        <f t="shared" si="60"/>
        <v>0</v>
      </c>
      <c r="AA325" s="346">
        <f t="shared" si="61"/>
        <v>0</v>
      </c>
      <c r="AB325" s="344">
        <f>IF(Y325&gt;0,VLOOKUP($Y325,'Reference Data 2'!$B$7:$C$71,2),0)</f>
        <v>0</v>
      </c>
      <c r="AC325" s="347">
        <f t="shared" si="62"/>
        <v>0</v>
      </c>
      <c r="AD325" s="348">
        <f t="shared" si="63"/>
        <v>0</v>
      </c>
      <c r="AE325" s="349">
        <f>IF(Y325&gt;0,VLOOKUP($Y325,'Reference Data 2'!$B$9:$D$71,3),0)</f>
        <v>0</v>
      </c>
      <c r="AF325" s="347">
        <f t="shared" si="64"/>
        <v>0</v>
      </c>
      <c r="AG325" s="346">
        <f t="shared" si="65"/>
        <v>0</v>
      </c>
      <c r="AH325" s="350">
        <f t="shared" si="66"/>
        <v>0</v>
      </c>
      <c r="AI325" s="351">
        <f t="shared" si="67"/>
        <v>0</v>
      </c>
      <c r="AJ325" s="352">
        <f t="shared" si="68"/>
        <v>0</v>
      </c>
      <c r="AK325" s="349">
        <f>IF(AA325&gt;0,VLOOKUP(C325,'Reference Data 1'!$N$13:$O$17,2),0)</f>
        <v>0</v>
      </c>
      <c r="AL325" s="346">
        <f t="shared" si="69"/>
        <v>0</v>
      </c>
      <c r="AM325" s="353">
        <f t="shared" si="70"/>
        <v>0</v>
      </c>
      <c r="AN325" s="354">
        <f t="shared" si="71"/>
        <v>0</v>
      </c>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row>
    <row r="326" spans="1:219" ht="13.9" customHeight="1">
      <c r="A326" s="392"/>
      <c r="B326" s="160"/>
      <c r="C326" s="161"/>
      <c r="D326" s="161"/>
      <c r="E326" s="255"/>
      <c r="F326" s="396">
        <v>0</v>
      </c>
      <c r="G326" s="181"/>
      <c r="H326" s="186"/>
      <c r="I326" s="162"/>
      <c r="J326" s="163"/>
      <c r="K326" s="164"/>
      <c r="L326" s="164"/>
      <c r="M326" s="187"/>
      <c r="N326" s="458"/>
      <c r="O326" s="463"/>
      <c r="P326" s="190"/>
      <c r="Q326" s="165"/>
      <c r="R326" s="166"/>
      <c r="S326" s="191"/>
      <c r="T326" s="195"/>
      <c r="U326" s="167"/>
      <c r="V326" s="196"/>
      <c r="W326" s="199">
        <f t="shared" si="58"/>
        <v>0</v>
      </c>
      <c r="X326" s="344">
        <f>IF(G326&gt;0,HLOOKUP(C326,'Utility Allowances'!$O$33:$S$34,2),0)</f>
        <v>0</v>
      </c>
      <c r="Y326" s="345">
        <f t="shared" si="59"/>
        <v>0</v>
      </c>
      <c r="Z326" s="168">
        <f t="shared" si="60"/>
        <v>0</v>
      </c>
      <c r="AA326" s="346">
        <f t="shared" si="61"/>
        <v>0</v>
      </c>
      <c r="AB326" s="344">
        <f>IF(Y326&gt;0,VLOOKUP($Y326,'Reference Data 2'!$B$7:$C$71,2),0)</f>
        <v>0</v>
      </c>
      <c r="AC326" s="347">
        <f t="shared" si="62"/>
        <v>0</v>
      </c>
      <c r="AD326" s="348">
        <f t="shared" si="63"/>
        <v>0</v>
      </c>
      <c r="AE326" s="349">
        <f>IF(Y326&gt;0,VLOOKUP($Y326,'Reference Data 2'!$B$9:$D$71,3),0)</f>
        <v>0</v>
      </c>
      <c r="AF326" s="347">
        <f t="shared" si="64"/>
        <v>0</v>
      </c>
      <c r="AG326" s="346">
        <f t="shared" si="65"/>
        <v>0</v>
      </c>
      <c r="AH326" s="350">
        <f t="shared" si="66"/>
        <v>0</v>
      </c>
      <c r="AI326" s="351">
        <f t="shared" si="67"/>
        <v>0</v>
      </c>
      <c r="AJ326" s="352">
        <f t="shared" si="68"/>
        <v>0</v>
      </c>
      <c r="AK326" s="349">
        <f>IF(AA326&gt;0,VLOOKUP(C326,'Reference Data 1'!$N$13:$O$17,2),0)</f>
        <v>0</v>
      </c>
      <c r="AL326" s="346">
        <f t="shared" si="69"/>
        <v>0</v>
      </c>
      <c r="AM326" s="353">
        <f t="shared" si="70"/>
        <v>0</v>
      </c>
      <c r="AN326" s="354">
        <f t="shared" si="71"/>
        <v>0</v>
      </c>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row>
    <row r="327" spans="1:219" ht="13.9" customHeight="1">
      <c r="A327" s="392"/>
      <c r="B327" s="160"/>
      <c r="C327" s="161"/>
      <c r="D327" s="161"/>
      <c r="E327" s="255"/>
      <c r="F327" s="396">
        <v>0</v>
      </c>
      <c r="G327" s="181"/>
      <c r="H327" s="186"/>
      <c r="I327" s="162"/>
      <c r="J327" s="163"/>
      <c r="K327" s="164"/>
      <c r="L327" s="164"/>
      <c r="M327" s="187"/>
      <c r="N327" s="458"/>
      <c r="O327" s="463"/>
      <c r="P327" s="190"/>
      <c r="Q327" s="165"/>
      <c r="R327" s="166"/>
      <c r="S327" s="191"/>
      <c r="T327" s="195"/>
      <c r="U327" s="167"/>
      <c r="V327" s="196"/>
      <c r="W327" s="199">
        <f t="shared" si="58"/>
        <v>0</v>
      </c>
      <c r="X327" s="344">
        <f>IF(G327&gt;0,HLOOKUP(C327,'Utility Allowances'!$O$33:$S$34,2),0)</f>
        <v>0</v>
      </c>
      <c r="Y327" s="345">
        <f t="shared" si="59"/>
        <v>0</v>
      </c>
      <c r="Z327" s="168">
        <f t="shared" si="60"/>
        <v>0</v>
      </c>
      <c r="AA327" s="346">
        <f t="shared" si="61"/>
        <v>0</v>
      </c>
      <c r="AB327" s="344">
        <f>IF(Y327&gt;0,VLOOKUP($Y327,'Reference Data 2'!$B$7:$C$71,2),0)</f>
        <v>0</v>
      </c>
      <c r="AC327" s="347">
        <f t="shared" si="62"/>
        <v>0</v>
      </c>
      <c r="AD327" s="348">
        <f t="shared" si="63"/>
        <v>0</v>
      </c>
      <c r="AE327" s="349">
        <f>IF(Y327&gt;0,VLOOKUP($Y327,'Reference Data 2'!$B$9:$D$71,3),0)</f>
        <v>0</v>
      </c>
      <c r="AF327" s="347">
        <f t="shared" si="64"/>
        <v>0</v>
      </c>
      <c r="AG327" s="346">
        <f t="shared" si="65"/>
        <v>0</v>
      </c>
      <c r="AH327" s="350">
        <f t="shared" si="66"/>
        <v>0</v>
      </c>
      <c r="AI327" s="351">
        <f t="shared" si="67"/>
        <v>0</v>
      </c>
      <c r="AJ327" s="352">
        <f t="shared" si="68"/>
        <v>0</v>
      </c>
      <c r="AK327" s="349">
        <f>IF(AA327&gt;0,VLOOKUP(C327,'Reference Data 1'!$N$13:$O$17,2),0)</f>
        <v>0</v>
      </c>
      <c r="AL327" s="346">
        <f t="shared" si="69"/>
        <v>0</v>
      </c>
      <c r="AM327" s="353">
        <f t="shared" si="70"/>
        <v>0</v>
      </c>
      <c r="AN327" s="354">
        <f t="shared" si="71"/>
        <v>0</v>
      </c>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row>
    <row r="328" spans="1:219" ht="13.9" customHeight="1">
      <c r="A328" s="392"/>
      <c r="B328" s="160"/>
      <c r="C328" s="161"/>
      <c r="D328" s="161"/>
      <c r="E328" s="255"/>
      <c r="F328" s="396">
        <v>0</v>
      </c>
      <c r="G328" s="181"/>
      <c r="H328" s="186"/>
      <c r="I328" s="162"/>
      <c r="J328" s="163"/>
      <c r="K328" s="164"/>
      <c r="L328" s="164"/>
      <c r="M328" s="187"/>
      <c r="N328" s="458"/>
      <c r="O328" s="463"/>
      <c r="P328" s="190"/>
      <c r="Q328" s="165"/>
      <c r="R328" s="166"/>
      <c r="S328" s="191"/>
      <c r="T328" s="195"/>
      <c r="U328" s="167"/>
      <c r="V328" s="196"/>
      <c r="W328" s="199">
        <f t="shared" si="58"/>
        <v>0</v>
      </c>
      <c r="X328" s="344">
        <f>IF(G328&gt;0,HLOOKUP(C328,'Utility Allowances'!$O$33:$S$34,2),0)</f>
        <v>0</v>
      </c>
      <c r="Y328" s="345">
        <f t="shared" si="59"/>
        <v>0</v>
      </c>
      <c r="Z328" s="168">
        <f t="shared" si="60"/>
        <v>0</v>
      </c>
      <c r="AA328" s="346">
        <f t="shared" si="61"/>
        <v>0</v>
      </c>
      <c r="AB328" s="344">
        <f>IF(Y328&gt;0,VLOOKUP($Y328,'Reference Data 2'!$B$7:$C$71,2),0)</f>
        <v>0</v>
      </c>
      <c r="AC328" s="347">
        <f t="shared" si="62"/>
        <v>0</v>
      </c>
      <c r="AD328" s="348">
        <f t="shared" si="63"/>
        <v>0</v>
      </c>
      <c r="AE328" s="349">
        <f>IF(Y328&gt;0,VLOOKUP($Y328,'Reference Data 2'!$B$9:$D$71,3),0)</f>
        <v>0</v>
      </c>
      <c r="AF328" s="347">
        <f t="shared" si="64"/>
        <v>0</v>
      </c>
      <c r="AG328" s="346">
        <f t="shared" si="65"/>
        <v>0</v>
      </c>
      <c r="AH328" s="350">
        <f t="shared" si="66"/>
        <v>0</v>
      </c>
      <c r="AI328" s="351">
        <f t="shared" si="67"/>
        <v>0</v>
      </c>
      <c r="AJ328" s="352">
        <f t="shared" si="68"/>
        <v>0</v>
      </c>
      <c r="AK328" s="349">
        <f>IF(AA328&gt;0,VLOOKUP(C328,'Reference Data 1'!$N$13:$O$17,2),0)</f>
        <v>0</v>
      </c>
      <c r="AL328" s="346">
        <f t="shared" si="69"/>
        <v>0</v>
      </c>
      <c r="AM328" s="353">
        <f t="shared" si="70"/>
        <v>0</v>
      </c>
      <c r="AN328" s="354">
        <f t="shared" si="71"/>
        <v>0</v>
      </c>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row>
    <row r="329" spans="1:219" ht="13.9" customHeight="1">
      <c r="A329" s="392"/>
      <c r="B329" s="160"/>
      <c r="C329" s="161"/>
      <c r="D329" s="161"/>
      <c r="E329" s="255"/>
      <c r="F329" s="396">
        <v>0</v>
      </c>
      <c r="G329" s="181"/>
      <c r="H329" s="186"/>
      <c r="I329" s="162"/>
      <c r="J329" s="163"/>
      <c r="K329" s="164"/>
      <c r="L329" s="164"/>
      <c r="M329" s="187"/>
      <c r="N329" s="458"/>
      <c r="O329" s="463"/>
      <c r="P329" s="190"/>
      <c r="Q329" s="165"/>
      <c r="R329" s="166"/>
      <c r="S329" s="191"/>
      <c r="T329" s="195"/>
      <c r="U329" s="167"/>
      <c r="V329" s="196"/>
      <c r="W329" s="199">
        <f t="shared" si="58"/>
        <v>0</v>
      </c>
      <c r="X329" s="344">
        <f>IF(G329&gt;0,HLOOKUP(C329,'Utility Allowances'!$O$33:$S$34,2),0)</f>
        <v>0</v>
      </c>
      <c r="Y329" s="345">
        <f t="shared" si="59"/>
        <v>0</v>
      </c>
      <c r="Z329" s="168">
        <f t="shared" si="60"/>
        <v>0</v>
      </c>
      <c r="AA329" s="346">
        <f t="shared" si="61"/>
        <v>0</v>
      </c>
      <c r="AB329" s="344">
        <f>IF(Y329&gt;0,VLOOKUP($Y329,'Reference Data 2'!$B$7:$C$71,2),0)</f>
        <v>0</v>
      </c>
      <c r="AC329" s="347">
        <f t="shared" si="62"/>
        <v>0</v>
      </c>
      <c r="AD329" s="348">
        <f t="shared" si="63"/>
        <v>0</v>
      </c>
      <c r="AE329" s="349">
        <f>IF(Y329&gt;0,VLOOKUP($Y329,'Reference Data 2'!$B$9:$D$71,3),0)</f>
        <v>0</v>
      </c>
      <c r="AF329" s="347">
        <f t="shared" si="64"/>
        <v>0</v>
      </c>
      <c r="AG329" s="346">
        <f t="shared" si="65"/>
        <v>0</v>
      </c>
      <c r="AH329" s="350">
        <f t="shared" si="66"/>
        <v>0</v>
      </c>
      <c r="AI329" s="351">
        <f t="shared" si="67"/>
        <v>0</v>
      </c>
      <c r="AJ329" s="352">
        <f t="shared" si="68"/>
        <v>0</v>
      </c>
      <c r="AK329" s="349">
        <f>IF(AA329&gt;0,VLOOKUP(C329,'Reference Data 1'!$N$13:$O$17,2),0)</f>
        <v>0</v>
      </c>
      <c r="AL329" s="346">
        <f t="shared" si="69"/>
        <v>0</v>
      </c>
      <c r="AM329" s="353">
        <f t="shared" si="70"/>
        <v>0</v>
      </c>
      <c r="AN329" s="354">
        <f t="shared" si="71"/>
        <v>0</v>
      </c>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row>
    <row r="330" spans="1:219" ht="13.9" customHeight="1">
      <c r="A330" s="392"/>
      <c r="B330" s="160"/>
      <c r="C330" s="161"/>
      <c r="D330" s="161"/>
      <c r="E330" s="255"/>
      <c r="F330" s="396">
        <v>0</v>
      </c>
      <c r="G330" s="181"/>
      <c r="H330" s="186"/>
      <c r="I330" s="162"/>
      <c r="J330" s="163"/>
      <c r="K330" s="164"/>
      <c r="L330" s="164"/>
      <c r="M330" s="187"/>
      <c r="N330" s="458"/>
      <c r="O330" s="463"/>
      <c r="P330" s="190"/>
      <c r="Q330" s="165"/>
      <c r="R330" s="166"/>
      <c r="S330" s="191"/>
      <c r="T330" s="195"/>
      <c r="U330" s="167"/>
      <c r="V330" s="196"/>
      <c r="W330" s="199">
        <f t="shared" ref="W330:W393" si="72">IF(U330&gt;0,U330/LOOKUP(T330,IncomeLimits),0)</f>
        <v>0</v>
      </c>
      <c r="X330" s="344">
        <f>IF(G330&gt;0,HLOOKUP(C330,'Utility Allowances'!$O$33:$S$34,2),0)</f>
        <v>0</v>
      </c>
      <c r="Y330" s="345">
        <f t="shared" ref="Y330:Y393" si="73">+G330+C330</f>
        <v>0</v>
      </c>
      <c r="Z330" s="168">
        <f t="shared" ref="Z330:Z393" si="74">+J330+I330</f>
        <v>0</v>
      </c>
      <c r="AA330" s="346">
        <f t="shared" ref="AA330:AA393" si="75">+H330+J330</f>
        <v>0</v>
      </c>
      <c r="AB330" s="344">
        <f>IF(Y330&gt;0,VLOOKUP($Y330,'Reference Data 2'!$B$7:$C$71,2),0)</f>
        <v>0</v>
      </c>
      <c r="AC330" s="347">
        <f t="shared" ref="AC330:AC393" si="76">+AA330-AB330</f>
        <v>0</v>
      </c>
      <c r="AD330" s="348">
        <f t="shared" ref="AD330:AD393" si="77">+IF(AC330&gt;0,AC330,0)</f>
        <v>0</v>
      </c>
      <c r="AE330" s="349">
        <f>IF(Y330&gt;0,VLOOKUP($Y330,'Reference Data 2'!$B$9:$D$71,3),0)</f>
        <v>0</v>
      </c>
      <c r="AF330" s="347">
        <f t="shared" ref="AF330:AF393" si="78">+AA330-AE330</f>
        <v>0</v>
      </c>
      <c r="AG330" s="346">
        <f t="shared" ref="AG330:AG393" si="79">+IF(AF330&gt;0,AF330,0)</f>
        <v>0</v>
      </c>
      <c r="AH330" s="350">
        <f t="shared" ref="AH330:AH393" si="80">+IF(U330&gt;0,(AA330*12)/U330,0)</f>
        <v>0</v>
      </c>
      <c r="AI330" s="351">
        <f t="shared" ref="AI330:AI393" si="81">+IF(AH330&gt;0.5,AH330,0)</f>
        <v>0</v>
      </c>
      <c r="AJ330" s="352">
        <f t="shared" ref="AJ330:AJ393" si="82">+IF(T330&gt;0,IF(C330&gt;0,T330/C330,T330),0)</f>
        <v>0</v>
      </c>
      <c r="AK330" s="349">
        <f>IF(AA330&gt;0,VLOOKUP(C330,'Reference Data 1'!$N$13:$O$17,2),0)</f>
        <v>0</v>
      </c>
      <c r="AL330" s="346">
        <f t="shared" ref="AL330:AL393" si="83">+AK330-AA330</f>
        <v>0</v>
      </c>
      <c r="AM330" s="353">
        <f t="shared" ref="AM330:AM393" si="84">+C330+E330</f>
        <v>0</v>
      </c>
      <c r="AN330" s="354">
        <f t="shared" ref="AN330:AN393" si="85">+IF(F330=1,C330+0.1,IF(F330=2,C330+0.2,0))</f>
        <v>0</v>
      </c>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row>
    <row r="331" spans="1:219" ht="13.9" customHeight="1">
      <c r="A331" s="392"/>
      <c r="B331" s="160"/>
      <c r="C331" s="161"/>
      <c r="D331" s="161"/>
      <c r="E331" s="255"/>
      <c r="F331" s="396">
        <v>0</v>
      </c>
      <c r="G331" s="181"/>
      <c r="H331" s="186"/>
      <c r="I331" s="162"/>
      <c r="J331" s="163"/>
      <c r="K331" s="164"/>
      <c r="L331" s="164"/>
      <c r="M331" s="187"/>
      <c r="N331" s="458"/>
      <c r="O331" s="463"/>
      <c r="P331" s="190"/>
      <c r="Q331" s="165"/>
      <c r="R331" s="166"/>
      <c r="S331" s="191"/>
      <c r="T331" s="195"/>
      <c r="U331" s="167"/>
      <c r="V331" s="196"/>
      <c r="W331" s="199">
        <f t="shared" si="72"/>
        <v>0</v>
      </c>
      <c r="X331" s="344">
        <f>IF(G331&gt;0,HLOOKUP(C331,'Utility Allowances'!$O$33:$S$34,2),0)</f>
        <v>0</v>
      </c>
      <c r="Y331" s="345">
        <f t="shared" si="73"/>
        <v>0</v>
      </c>
      <c r="Z331" s="168">
        <f t="shared" si="74"/>
        <v>0</v>
      </c>
      <c r="AA331" s="346">
        <f t="shared" si="75"/>
        <v>0</v>
      </c>
      <c r="AB331" s="344">
        <f>IF(Y331&gt;0,VLOOKUP($Y331,'Reference Data 2'!$B$7:$C$71,2),0)</f>
        <v>0</v>
      </c>
      <c r="AC331" s="347">
        <f t="shared" si="76"/>
        <v>0</v>
      </c>
      <c r="AD331" s="348">
        <f t="shared" si="77"/>
        <v>0</v>
      </c>
      <c r="AE331" s="349">
        <f>IF(Y331&gt;0,VLOOKUP($Y331,'Reference Data 2'!$B$9:$D$71,3),0)</f>
        <v>0</v>
      </c>
      <c r="AF331" s="347">
        <f t="shared" si="78"/>
        <v>0</v>
      </c>
      <c r="AG331" s="346">
        <f t="shared" si="79"/>
        <v>0</v>
      </c>
      <c r="AH331" s="350">
        <f t="shared" si="80"/>
        <v>0</v>
      </c>
      <c r="AI331" s="351">
        <f t="shared" si="81"/>
        <v>0</v>
      </c>
      <c r="AJ331" s="352">
        <f t="shared" si="82"/>
        <v>0</v>
      </c>
      <c r="AK331" s="349">
        <f>IF(AA331&gt;0,VLOOKUP(C331,'Reference Data 1'!$N$13:$O$17,2),0)</f>
        <v>0</v>
      </c>
      <c r="AL331" s="346">
        <f t="shared" si="83"/>
        <v>0</v>
      </c>
      <c r="AM331" s="353">
        <f t="shared" si="84"/>
        <v>0</v>
      </c>
      <c r="AN331" s="354">
        <f t="shared" si="85"/>
        <v>0</v>
      </c>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row>
    <row r="332" spans="1:219" ht="13.9" customHeight="1">
      <c r="A332" s="392"/>
      <c r="B332" s="160"/>
      <c r="C332" s="161"/>
      <c r="D332" s="161"/>
      <c r="E332" s="255"/>
      <c r="F332" s="396">
        <v>0</v>
      </c>
      <c r="G332" s="181"/>
      <c r="H332" s="186"/>
      <c r="I332" s="162"/>
      <c r="J332" s="163"/>
      <c r="K332" s="164"/>
      <c r="L332" s="164"/>
      <c r="M332" s="187"/>
      <c r="N332" s="458"/>
      <c r="O332" s="463"/>
      <c r="P332" s="190"/>
      <c r="Q332" s="165"/>
      <c r="R332" s="166"/>
      <c r="S332" s="191"/>
      <c r="T332" s="195"/>
      <c r="U332" s="167"/>
      <c r="V332" s="196"/>
      <c r="W332" s="199">
        <f t="shared" si="72"/>
        <v>0</v>
      </c>
      <c r="X332" s="344">
        <f>IF(G332&gt;0,HLOOKUP(C332,'Utility Allowances'!$O$33:$S$34,2),0)</f>
        <v>0</v>
      </c>
      <c r="Y332" s="345">
        <f t="shared" si="73"/>
        <v>0</v>
      </c>
      <c r="Z332" s="168">
        <f t="shared" si="74"/>
        <v>0</v>
      </c>
      <c r="AA332" s="346">
        <f t="shared" si="75"/>
        <v>0</v>
      </c>
      <c r="AB332" s="344">
        <f>IF(Y332&gt;0,VLOOKUP($Y332,'Reference Data 2'!$B$7:$C$71,2),0)</f>
        <v>0</v>
      </c>
      <c r="AC332" s="347">
        <f t="shared" si="76"/>
        <v>0</v>
      </c>
      <c r="AD332" s="348">
        <f t="shared" si="77"/>
        <v>0</v>
      </c>
      <c r="AE332" s="349">
        <f>IF(Y332&gt;0,VLOOKUP($Y332,'Reference Data 2'!$B$9:$D$71,3),0)</f>
        <v>0</v>
      </c>
      <c r="AF332" s="347">
        <f t="shared" si="78"/>
        <v>0</v>
      </c>
      <c r="AG332" s="346">
        <f t="shared" si="79"/>
        <v>0</v>
      </c>
      <c r="AH332" s="350">
        <f t="shared" si="80"/>
        <v>0</v>
      </c>
      <c r="AI332" s="351">
        <f t="shared" si="81"/>
        <v>0</v>
      </c>
      <c r="AJ332" s="352">
        <f t="shared" si="82"/>
        <v>0</v>
      </c>
      <c r="AK332" s="349">
        <f>IF(AA332&gt;0,VLOOKUP(C332,'Reference Data 1'!$N$13:$O$17,2),0)</f>
        <v>0</v>
      </c>
      <c r="AL332" s="346">
        <f t="shared" si="83"/>
        <v>0</v>
      </c>
      <c r="AM332" s="353">
        <f t="shared" si="84"/>
        <v>0</v>
      </c>
      <c r="AN332" s="354">
        <f t="shared" si="85"/>
        <v>0</v>
      </c>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row>
    <row r="333" spans="1:219" ht="13.9" customHeight="1">
      <c r="A333" s="392"/>
      <c r="B333" s="160"/>
      <c r="C333" s="161"/>
      <c r="D333" s="161"/>
      <c r="E333" s="255"/>
      <c r="F333" s="396">
        <v>0</v>
      </c>
      <c r="G333" s="181"/>
      <c r="H333" s="186"/>
      <c r="I333" s="162"/>
      <c r="J333" s="163"/>
      <c r="K333" s="164"/>
      <c r="L333" s="164"/>
      <c r="M333" s="187"/>
      <c r="N333" s="458"/>
      <c r="O333" s="463"/>
      <c r="P333" s="190"/>
      <c r="Q333" s="165"/>
      <c r="R333" s="166"/>
      <c r="S333" s="191"/>
      <c r="T333" s="195"/>
      <c r="U333" s="167"/>
      <c r="V333" s="196"/>
      <c r="W333" s="199">
        <f t="shared" si="72"/>
        <v>0</v>
      </c>
      <c r="X333" s="344">
        <f>IF(G333&gt;0,HLOOKUP(C333,'Utility Allowances'!$O$33:$S$34,2),0)</f>
        <v>0</v>
      </c>
      <c r="Y333" s="345">
        <f t="shared" si="73"/>
        <v>0</v>
      </c>
      <c r="Z333" s="168">
        <f t="shared" si="74"/>
        <v>0</v>
      </c>
      <c r="AA333" s="346">
        <f t="shared" si="75"/>
        <v>0</v>
      </c>
      <c r="AB333" s="344">
        <f>IF(Y333&gt;0,VLOOKUP($Y333,'Reference Data 2'!$B$7:$C$71,2),0)</f>
        <v>0</v>
      </c>
      <c r="AC333" s="347">
        <f t="shared" si="76"/>
        <v>0</v>
      </c>
      <c r="AD333" s="348">
        <f t="shared" si="77"/>
        <v>0</v>
      </c>
      <c r="AE333" s="349">
        <f>IF(Y333&gt;0,VLOOKUP($Y333,'Reference Data 2'!$B$9:$D$71,3),0)</f>
        <v>0</v>
      </c>
      <c r="AF333" s="347">
        <f t="shared" si="78"/>
        <v>0</v>
      </c>
      <c r="AG333" s="346">
        <f t="shared" si="79"/>
        <v>0</v>
      </c>
      <c r="AH333" s="350">
        <f t="shared" si="80"/>
        <v>0</v>
      </c>
      <c r="AI333" s="351">
        <f t="shared" si="81"/>
        <v>0</v>
      </c>
      <c r="AJ333" s="352">
        <f t="shared" si="82"/>
        <v>0</v>
      </c>
      <c r="AK333" s="349">
        <f>IF(AA333&gt;0,VLOOKUP(C333,'Reference Data 1'!$N$13:$O$17,2),0)</f>
        <v>0</v>
      </c>
      <c r="AL333" s="346">
        <f t="shared" si="83"/>
        <v>0</v>
      </c>
      <c r="AM333" s="353">
        <f t="shared" si="84"/>
        <v>0</v>
      </c>
      <c r="AN333" s="354">
        <f t="shared" si="85"/>
        <v>0</v>
      </c>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row>
    <row r="334" spans="1:219" ht="13.9" customHeight="1">
      <c r="A334" s="392"/>
      <c r="B334" s="160"/>
      <c r="C334" s="161"/>
      <c r="D334" s="161"/>
      <c r="E334" s="255"/>
      <c r="F334" s="396">
        <v>0</v>
      </c>
      <c r="G334" s="181"/>
      <c r="H334" s="186"/>
      <c r="I334" s="162"/>
      <c r="J334" s="163"/>
      <c r="K334" s="164"/>
      <c r="L334" s="164"/>
      <c r="M334" s="187"/>
      <c r="N334" s="458"/>
      <c r="O334" s="463"/>
      <c r="P334" s="190"/>
      <c r="Q334" s="165"/>
      <c r="R334" s="166"/>
      <c r="S334" s="191"/>
      <c r="T334" s="195"/>
      <c r="U334" s="167"/>
      <c r="V334" s="196"/>
      <c r="W334" s="199">
        <f t="shared" si="72"/>
        <v>0</v>
      </c>
      <c r="X334" s="344">
        <f>IF(G334&gt;0,HLOOKUP(C334,'Utility Allowances'!$O$33:$S$34,2),0)</f>
        <v>0</v>
      </c>
      <c r="Y334" s="345">
        <f t="shared" si="73"/>
        <v>0</v>
      </c>
      <c r="Z334" s="168">
        <f t="shared" si="74"/>
        <v>0</v>
      </c>
      <c r="AA334" s="346">
        <f t="shared" si="75"/>
        <v>0</v>
      </c>
      <c r="AB334" s="344">
        <f>IF(Y334&gt;0,VLOOKUP($Y334,'Reference Data 2'!$B$7:$C$71,2),0)</f>
        <v>0</v>
      </c>
      <c r="AC334" s="347">
        <f t="shared" si="76"/>
        <v>0</v>
      </c>
      <c r="AD334" s="348">
        <f t="shared" si="77"/>
        <v>0</v>
      </c>
      <c r="AE334" s="349">
        <f>IF(Y334&gt;0,VLOOKUP($Y334,'Reference Data 2'!$B$9:$D$71,3),0)</f>
        <v>0</v>
      </c>
      <c r="AF334" s="347">
        <f t="shared" si="78"/>
        <v>0</v>
      </c>
      <c r="AG334" s="346">
        <f t="shared" si="79"/>
        <v>0</v>
      </c>
      <c r="AH334" s="350">
        <f t="shared" si="80"/>
        <v>0</v>
      </c>
      <c r="AI334" s="351">
        <f t="shared" si="81"/>
        <v>0</v>
      </c>
      <c r="AJ334" s="352">
        <f t="shared" si="82"/>
        <v>0</v>
      </c>
      <c r="AK334" s="349">
        <f>IF(AA334&gt;0,VLOOKUP(C334,'Reference Data 1'!$N$13:$O$17,2),0)</f>
        <v>0</v>
      </c>
      <c r="AL334" s="346">
        <f t="shared" si="83"/>
        <v>0</v>
      </c>
      <c r="AM334" s="353">
        <f t="shared" si="84"/>
        <v>0</v>
      </c>
      <c r="AN334" s="354">
        <f t="shared" si="85"/>
        <v>0</v>
      </c>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row>
    <row r="335" spans="1:219" ht="13.9" customHeight="1">
      <c r="A335" s="392"/>
      <c r="B335" s="160"/>
      <c r="C335" s="161"/>
      <c r="D335" s="161"/>
      <c r="E335" s="255"/>
      <c r="F335" s="396">
        <v>0</v>
      </c>
      <c r="G335" s="181"/>
      <c r="H335" s="186"/>
      <c r="I335" s="162"/>
      <c r="J335" s="163"/>
      <c r="K335" s="164"/>
      <c r="L335" s="164"/>
      <c r="M335" s="187"/>
      <c r="N335" s="458"/>
      <c r="O335" s="463"/>
      <c r="P335" s="190"/>
      <c r="Q335" s="165"/>
      <c r="R335" s="166"/>
      <c r="S335" s="191"/>
      <c r="T335" s="195"/>
      <c r="U335" s="167"/>
      <c r="V335" s="196"/>
      <c r="W335" s="199">
        <f t="shared" si="72"/>
        <v>0</v>
      </c>
      <c r="X335" s="344">
        <f>IF(G335&gt;0,HLOOKUP(C335,'Utility Allowances'!$O$33:$S$34,2),0)</f>
        <v>0</v>
      </c>
      <c r="Y335" s="345">
        <f t="shared" si="73"/>
        <v>0</v>
      </c>
      <c r="Z335" s="168">
        <f t="shared" si="74"/>
        <v>0</v>
      </c>
      <c r="AA335" s="346">
        <f t="shared" si="75"/>
        <v>0</v>
      </c>
      <c r="AB335" s="344">
        <f>IF(Y335&gt;0,VLOOKUP($Y335,'Reference Data 2'!$B$7:$C$71,2),0)</f>
        <v>0</v>
      </c>
      <c r="AC335" s="347">
        <f t="shared" si="76"/>
        <v>0</v>
      </c>
      <c r="AD335" s="348">
        <f t="shared" si="77"/>
        <v>0</v>
      </c>
      <c r="AE335" s="349">
        <f>IF(Y335&gt;0,VLOOKUP($Y335,'Reference Data 2'!$B$9:$D$71,3),0)</f>
        <v>0</v>
      </c>
      <c r="AF335" s="347">
        <f t="shared" si="78"/>
        <v>0</v>
      </c>
      <c r="AG335" s="346">
        <f t="shared" si="79"/>
        <v>0</v>
      </c>
      <c r="AH335" s="350">
        <f t="shared" si="80"/>
        <v>0</v>
      </c>
      <c r="AI335" s="351">
        <f t="shared" si="81"/>
        <v>0</v>
      </c>
      <c r="AJ335" s="352">
        <f t="shared" si="82"/>
        <v>0</v>
      </c>
      <c r="AK335" s="349">
        <f>IF(AA335&gt;0,VLOOKUP(C335,'Reference Data 1'!$N$13:$O$17,2),0)</f>
        <v>0</v>
      </c>
      <c r="AL335" s="346">
        <f t="shared" si="83"/>
        <v>0</v>
      </c>
      <c r="AM335" s="353">
        <f t="shared" si="84"/>
        <v>0</v>
      </c>
      <c r="AN335" s="354">
        <f t="shared" si="85"/>
        <v>0</v>
      </c>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row>
    <row r="336" spans="1:219" ht="13.9" customHeight="1">
      <c r="A336" s="392"/>
      <c r="B336" s="160"/>
      <c r="C336" s="161"/>
      <c r="D336" s="161"/>
      <c r="E336" s="255"/>
      <c r="F336" s="396">
        <v>0</v>
      </c>
      <c r="G336" s="181"/>
      <c r="H336" s="186"/>
      <c r="I336" s="162"/>
      <c r="J336" s="163"/>
      <c r="K336" s="164"/>
      <c r="L336" s="164"/>
      <c r="M336" s="187"/>
      <c r="N336" s="458"/>
      <c r="O336" s="463"/>
      <c r="P336" s="190"/>
      <c r="Q336" s="165"/>
      <c r="R336" s="166"/>
      <c r="S336" s="191"/>
      <c r="T336" s="195"/>
      <c r="U336" s="167"/>
      <c r="V336" s="196"/>
      <c r="W336" s="199">
        <f t="shared" si="72"/>
        <v>0</v>
      </c>
      <c r="X336" s="344">
        <f>IF(G336&gt;0,HLOOKUP(C336,'Utility Allowances'!$O$33:$S$34,2),0)</f>
        <v>0</v>
      </c>
      <c r="Y336" s="345">
        <f t="shared" si="73"/>
        <v>0</v>
      </c>
      <c r="Z336" s="168">
        <f t="shared" si="74"/>
        <v>0</v>
      </c>
      <c r="AA336" s="346">
        <f t="shared" si="75"/>
        <v>0</v>
      </c>
      <c r="AB336" s="344">
        <f>IF(Y336&gt;0,VLOOKUP($Y336,'Reference Data 2'!$B$7:$C$71,2),0)</f>
        <v>0</v>
      </c>
      <c r="AC336" s="347">
        <f t="shared" si="76"/>
        <v>0</v>
      </c>
      <c r="AD336" s="348">
        <f t="shared" si="77"/>
        <v>0</v>
      </c>
      <c r="AE336" s="349">
        <f>IF(Y336&gt;0,VLOOKUP($Y336,'Reference Data 2'!$B$9:$D$71,3),0)</f>
        <v>0</v>
      </c>
      <c r="AF336" s="347">
        <f t="shared" si="78"/>
        <v>0</v>
      </c>
      <c r="AG336" s="346">
        <f t="shared" si="79"/>
        <v>0</v>
      </c>
      <c r="AH336" s="350">
        <f t="shared" si="80"/>
        <v>0</v>
      </c>
      <c r="AI336" s="351">
        <f t="shared" si="81"/>
        <v>0</v>
      </c>
      <c r="AJ336" s="352">
        <f t="shared" si="82"/>
        <v>0</v>
      </c>
      <c r="AK336" s="349">
        <f>IF(AA336&gt;0,VLOOKUP(C336,'Reference Data 1'!$N$13:$O$17,2),0)</f>
        <v>0</v>
      </c>
      <c r="AL336" s="346">
        <f t="shared" si="83"/>
        <v>0</v>
      </c>
      <c r="AM336" s="353">
        <f t="shared" si="84"/>
        <v>0</v>
      </c>
      <c r="AN336" s="354">
        <f t="shared" si="85"/>
        <v>0</v>
      </c>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row>
    <row r="337" spans="1:219" ht="13.9" customHeight="1">
      <c r="A337" s="392"/>
      <c r="B337" s="160"/>
      <c r="C337" s="161"/>
      <c r="D337" s="161"/>
      <c r="E337" s="255"/>
      <c r="F337" s="396">
        <v>0</v>
      </c>
      <c r="G337" s="181"/>
      <c r="H337" s="186"/>
      <c r="I337" s="162"/>
      <c r="J337" s="163"/>
      <c r="K337" s="164"/>
      <c r="L337" s="164"/>
      <c r="M337" s="187"/>
      <c r="N337" s="458"/>
      <c r="O337" s="463"/>
      <c r="P337" s="190"/>
      <c r="Q337" s="165"/>
      <c r="R337" s="166"/>
      <c r="S337" s="191"/>
      <c r="T337" s="195"/>
      <c r="U337" s="167"/>
      <c r="V337" s="196"/>
      <c r="W337" s="199">
        <f t="shared" si="72"/>
        <v>0</v>
      </c>
      <c r="X337" s="344">
        <f>IF(G337&gt;0,HLOOKUP(C337,'Utility Allowances'!$O$33:$S$34,2),0)</f>
        <v>0</v>
      </c>
      <c r="Y337" s="345">
        <f t="shared" si="73"/>
        <v>0</v>
      </c>
      <c r="Z337" s="168">
        <f t="shared" si="74"/>
        <v>0</v>
      </c>
      <c r="AA337" s="346">
        <f t="shared" si="75"/>
        <v>0</v>
      </c>
      <c r="AB337" s="344">
        <f>IF(Y337&gt;0,VLOOKUP($Y337,'Reference Data 2'!$B$7:$C$71,2),0)</f>
        <v>0</v>
      </c>
      <c r="AC337" s="347">
        <f t="shared" si="76"/>
        <v>0</v>
      </c>
      <c r="AD337" s="348">
        <f t="shared" si="77"/>
        <v>0</v>
      </c>
      <c r="AE337" s="349">
        <f>IF(Y337&gt;0,VLOOKUP($Y337,'Reference Data 2'!$B$9:$D$71,3),0)</f>
        <v>0</v>
      </c>
      <c r="AF337" s="347">
        <f t="shared" si="78"/>
        <v>0</v>
      </c>
      <c r="AG337" s="346">
        <f t="shared" si="79"/>
        <v>0</v>
      </c>
      <c r="AH337" s="350">
        <f t="shared" si="80"/>
        <v>0</v>
      </c>
      <c r="AI337" s="351">
        <f t="shared" si="81"/>
        <v>0</v>
      </c>
      <c r="AJ337" s="352">
        <f t="shared" si="82"/>
        <v>0</v>
      </c>
      <c r="AK337" s="349">
        <f>IF(AA337&gt;0,VLOOKUP(C337,'Reference Data 1'!$N$13:$O$17,2),0)</f>
        <v>0</v>
      </c>
      <c r="AL337" s="346">
        <f t="shared" si="83"/>
        <v>0</v>
      </c>
      <c r="AM337" s="353">
        <f t="shared" si="84"/>
        <v>0</v>
      </c>
      <c r="AN337" s="354">
        <f t="shared" si="85"/>
        <v>0</v>
      </c>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row>
    <row r="338" spans="1:219" ht="13.9" customHeight="1">
      <c r="A338" s="392"/>
      <c r="B338" s="160"/>
      <c r="C338" s="161"/>
      <c r="D338" s="161"/>
      <c r="E338" s="255"/>
      <c r="F338" s="396">
        <v>0</v>
      </c>
      <c r="G338" s="181"/>
      <c r="H338" s="186"/>
      <c r="I338" s="162"/>
      <c r="J338" s="163"/>
      <c r="K338" s="164"/>
      <c r="L338" s="164"/>
      <c r="M338" s="187"/>
      <c r="N338" s="458"/>
      <c r="O338" s="463"/>
      <c r="P338" s="190"/>
      <c r="Q338" s="165"/>
      <c r="R338" s="166"/>
      <c r="S338" s="191"/>
      <c r="T338" s="195"/>
      <c r="U338" s="167"/>
      <c r="V338" s="196"/>
      <c r="W338" s="199">
        <f t="shared" si="72"/>
        <v>0</v>
      </c>
      <c r="X338" s="344">
        <f>IF(G338&gt;0,HLOOKUP(C338,'Utility Allowances'!$O$33:$S$34,2),0)</f>
        <v>0</v>
      </c>
      <c r="Y338" s="345">
        <f t="shared" si="73"/>
        <v>0</v>
      </c>
      <c r="Z338" s="168">
        <f t="shared" si="74"/>
        <v>0</v>
      </c>
      <c r="AA338" s="346">
        <f t="shared" si="75"/>
        <v>0</v>
      </c>
      <c r="AB338" s="344">
        <f>IF(Y338&gt;0,VLOOKUP($Y338,'Reference Data 2'!$B$7:$C$71,2),0)</f>
        <v>0</v>
      </c>
      <c r="AC338" s="347">
        <f t="shared" si="76"/>
        <v>0</v>
      </c>
      <c r="AD338" s="348">
        <f t="shared" si="77"/>
        <v>0</v>
      </c>
      <c r="AE338" s="349">
        <f>IF(Y338&gt;0,VLOOKUP($Y338,'Reference Data 2'!$B$9:$D$71,3),0)</f>
        <v>0</v>
      </c>
      <c r="AF338" s="347">
        <f t="shared" si="78"/>
        <v>0</v>
      </c>
      <c r="AG338" s="346">
        <f t="shared" si="79"/>
        <v>0</v>
      </c>
      <c r="AH338" s="350">
        <f t="shared" si="80"/>
        <v>0</v>
      </c>
      <c r="AI338" s="351">
        <f t="shared" si="81"/>
        <v>0</v>
      </c>
      <c r="AJ338" s="352">
        <f t="shared" si="82"/>
        <v>0</v>
      </c>
      <c r="AK338" s="349">
        <f>IF(AA338&gt;0,VLOOKUP(C338,'Reference Data 1'!$N$13:$O$17,2),0)</f>
        <v>0</v>
      </c>
      <c r="AL338" s="346">
        <f t="shared" si="83"/>
        <v>0</v>
      </c>
      <c r="AM338" s="353">
        <f t="shared" si="84"/>
        <v>0</v>
      </c>
      <c r="AN338" s="354">
        <f t="shared" si="85"/>
        <v>0</v>
      </c>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row>
    <row r="339" spans="1:219" ht="13.9" customHeight="1">
      <c r="A339" s="392"/>
      <c r="B339" s="160"/>
      <c r="C339" s="161"/>
      <c r="D339" s="161"/>
      <c r="E339" s="255"/>
      <c r="F339" s="396">
        <v>0</v>
      </c>
      <c r="G339" s="181"/>
      <c r="H339" s="186"/>
      <c r="I339" s="162"/>
      <c r="J339" s="163"/>
      <c r="K339" s="164"/>
      <c r="L339" s="164"/>
      <c r="M339" s="187"/>
      <c r="N339" s="458"/>
      <c r="O339" s="463"/>
      <c r="P339" s="190"/>
      <c r="Q339" s="165"/>
      <c r="R339" s="166"/>
      <c r="S339" s="191"/>
      <c r="T339" s="195"/>
      <c r="U339" s="167"/>
      <c r="V339" s="196"/>
      <c r="W339" s="199">
        <f t="shared" si="72"/>
        <v>0</v>
      </c>
      <c r="X339" s="344">
        <f>IF(G339&gt;0,HLOOKUP(C339,'Utility Allowances'!$O$33:$S$34,2),0)</f>
        <v>0</v>
      </c>
      <c r="Y339" s="345">
        <f t="shared" si="73"/>
        <v>0</v>
      </c>
      <c r="Z339" s="168">
        <f t="shared" si="74"/>
        <v>0</v>
      </c>
      <c r="AA339" s="346">
        <f t="shared" si="75"/>
        <v>0</v>
      </c>
      <c r="AB339" s="344">
        <f>IF(Y339&gt;0,VLOOKUP($Y339,'Reference Data 2'!$B$7:$C$71,2),0)</f>
        <v>0</v>
      </c>
      <c r="AC339" s="347">
        <f t="shared" si="76"/>
        <v>0</v>
      </c>
      <c r="AD339" s="348">
        <f t="shared" si="77"/>
        <v>0</v>
      </c>
      <c r="AE339" s="349">
        <f>IF(Y339&gt;0,VLOOKUP($Y339,'Reference Data 2'!$B$9:$D$71,3),0)</f>
        <v>0</v>
      </c>
      <c r="AF339" s="347">
        <f t="shared" si="78"/>
        <v>0</v>
      </c>
      <c r="AG339" s="346">
        <f t="shared" si="79"/>
        <v>0</v>
      </c>
      <c r="AH339" s="350">
        <f t="shared" si="80"/>
        <v>0</v>
      </c>
      <c r="AI339" s="351">
        <f t="shared" si="81"/>
        <v>0</v>
      </c>
      <c r="AJ339" s="352">
        <f t="shared" si="82"/>
        <v>0</v>
      </c>
      <c r="AK339" s="349">
        <f>IF(AA339&gt;0,VLOOKUP(C339,'Reference Data 1'!$N$13:$O$17,2),0)</f>
        <v>0</v>
      </c>
      <c r="AL339" s="346">
        <f t="shared" si="83"/>
        <v>0</v>
      </c>
      <c r="AM339" s="353">
        <f t="shared" si="84"/>
        <v>0</v>
      </c>
      <c r="AN339" s="354">
        <f t="shared" si="85"/>
        <v>0</v>
      </c>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row>
    <row r="340" spans="1:219" ht="13.9" customHeight="1">
      <c r="A340" s="392"/>
      <c r="B340" s="160"/>
      <c r="C340" s="161"/>
      <c r="D340" s="161"/>
      <c r="E340" s="255"/>
      <c r="F340" s="396">
        <v>0</v>
      </c>
      <c r="G340" s="181"/>
      <c r="H340" s="186"/>
      <c r="I340" s="162"/>
      <c r="J340" s="163"/>
      <c r="K340" s="164"/>
      <c r="L340" s="164"/>
      <c r="M340" s="187"/>
      <c r="N340" s="458"/>
      <c r="O340" s="463"/>
      <c r="P340" s="190"/>
      <c r="Q340" s="165"/>
      <c r="R340" s="166"/>
      <c r="S340" s="191"/>
      <c r="T340" s="195"/>
      <c r="U340" s="167"/>
      <c r="V340" s="196"/>
      <c r="W340" s="199">
        <f t="shared" si="72"/>
        <v>0</v>
      </c>
      <c r="X340" s="344">
        <f>IF(G340&gt;0,HLOOKUP(C340,'Utility Allowances'!$O$33:$S$34,2),0)</f>
        <v>0</v>
      </c>
      <c r="Y340" s="345">
        <f t="shared" si="73"/>
        <v>0</v>
      </c>
      <c r="Z340" s="168">
        <f t="shared" si="74"/>
        <v>0</v>
      </c>
      <c r="AA340" s="346">
        <f t="shared" si="75"/>
        <v>0</v>
      </c>
      <c r="AB340" s="344">
        <f>IF(Y340&gt;0,VLOOKUP($Y340,'Reference Data 2'!$B$7:$C$71,2),0)</f>
        <v>0</v>
      </c>
      <c r="AC340" s="347">
        <f t="shared" si="76"/>
        <v>0</v>
      </c>
      <c r="AD340" s="348">
        <f t="shared" si="77"/>
        <v>0</v>
      </c>
      <c r="AE340" s="349">
        <f>IF(Y340&gt;0,VLOOKUP($Y340,'Reference Data 2'!$B$9:$D$71,3),0)</f>
        <v>0</v>
      </c>
      <c r="AF340" s="347">
        <f t="shared" si="78"/>
        <v>0</v>
      </c>
      <c r="AG340" s="346">
        <f t="shared" si="79"/>
        <v>0</v>
      </c>
      <c r="AH340" s="350">
        <f t="shared" si="80"/>
        <v>0</v>
      </c>
      <c r="AI340" s="351">
        <f t="shared" si="81"/>
        <v>0</v>
      </c>
      <c r="AJ340" s="352">
        <f t="shared" si="82"/>
        <v>0</v>
      </c>
      <c r="AK340" s="349">
        <f>IF(AA340&gt;0,VLOOKUP(C340,'Reference Data 1'!$N$13:$O$17,2),0)</f>
        <v>0</v>
      </c>
      <c r="AL340" s="346">
        <f t="shared" si="83"/>
        <v>0</v>
      </c>
      <c r="AM340" s="353">
        <f t="shared" si="84"/>
        <v>0</v>
      </c>
      <c r="AN340" s="354">
        <f t="shared" si="85"/>
        <v>0</v>
      </c>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row>
    <row r="341" spans="1:219" ht="13.9" customHeight="1">
      <c r="A341" s="392"/>
      <c r="B341" s="160"/>
      <c r="C341" s="161"/>
      <c r="D341" s="161"/>
      <c r="E341" s="255"/>
      <c r="F341" s="396">
        <v>0</v>
      </c>
      <c r="G341" s="181"/>
      <c r="H341" s="186"/>
      <c r="I341" s="162"/>
      <c r="J341" s="163"/>
      <c r="K341" s="164"/>
      <c r="L341" s="164"/>
      <c r="M341" s="187"/>
      <c r="N341" s="458"/>
      <c r="O341" s="463"/>
      <c r="P341" s="190"/>
      <c r="Q341" s="165"/>
      <c r="R341" s="166"/>
      <c r="S341" s="191"/>
      <c r="T341" s="195"/>
      <c r="U341" s="167"/>
      <c r="V341" s="196"/>
      <c r="W341" s="199">
        <f t="shared" si="72"/>
        <v>0</v>
      </c>
      <c r="X341" s="344">
        <f>IF(G341&gt;0,HLOOKUP(C341,'Utility Allowances'!$O$33:$S$34,2),0)</f>
        <v>0</v>
      </c>
      <c r="Y341" s="345">
        <f t="shared" si="73"/>
        <v>0</v>
      </c>
      <c r="Z341" s="168">
        <f t="shared" si="74"/>
        <v>0</v>
      </c>
      <c r="AA341" s="346">
        <f t="shared" si="75"/>
        <v>0</v>
      </c>
      <c r="AB341" s="344">
        <f>IF(Y341&gt;0,VLOOKUP($Y341,'Reference Data 2'!$B$7:$C$71,2),0)</f>
        <v>0</v>
      </c>
      <c r="AC341" s="347">
        <f t="shared" si="76"/>
        <v>0</v>
      </c>
      <c r="AD341" s="348">
        <f t="shared" si="77"/>
        <v>0</v>
      </c>
      <c r="AE341" s="349">
        <f>IF(Y341&gt;0,VLOOKUP($Y341,'Reference Data 2'!$B$9:$D$71,3),0)</f>
        <v>0</v>
      </c>
      <c r="AF341" s="347">
        <f t="shared" si="78"/>
        <v>0</v>
      </c>
      <c r="AG341" s="346">
        <f t="shared" si="79"/>
        <v>0</v>
      </c>
      <c r="AH341" s="350">
        <f t="shared" si="80"/>
        <v>0</v>
      </c>
      <c r="AI341" s="351">
        <f t="shared" si="81"/>
        <v>0</v>
      </c>
      <c r="AJ341" s="352">
        <f t="shared" si="82"/>
        <v>0</v>
      </c>
      <c r="AK341" s="349">
        <f>IF(AA341&gt;0,VLOOKUP(C341,'Reference Data 1'!$N$13:$O$17,2),0)</f>
        <v>0</v>
      </c>
      <c r="AL341" s="346">
        <f t="shared" si="83"/>
        <v>0</v>
      </c>
      <c r="AM341" s="353">
        <f t="shared" si="84"/>
        <v>0</v>
      </c>
      <c r="AN341" s="354">
        <f t="shared" si="85"/>
        <v>0</v>
      </c>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row>
    <row r="342" spans="1:219" ht="13.9" customHeight="1">
      <c r="A342" s="392"/>
      <c r="B342" s="160"/>
      <c r="C342" s="161"/>
      <c r="D342" s="161"/>
      <c r="E342" s="255"/>
      <c r="F342" s="396">
        <v>0</v>
      </c>
      <c r="G342" s="181"/>
      <c r="H342" s="186"/>
      <c r="I342" s="162"/>
      <c r="J342" s="163"/>
      <c r="K342" s="164"/>
      <c r="L342" s="164"/>
      <c r="M342" s="187"/>
      <c r="N342" s="458"/>
      <c r="O342" s="463"/>
      <c r="P342" s="190"/>
      <c r="Q342" s="165"/>
      <c r="R342" s="166"/>
      <c r="S342" s="191"/>
      <c r="T342" s="195"/>
      <c r="U342" s="167"/>
      <c r="V342" s="196"/>
      <c r="W342" s="199">
        <f t="shared" si="72"/>
        <v>0</v>
      </c>
      <c r="X342" s="344">
        <f>IF(G342&gt;0,HLOOKUP(C342,'Utility Allowances'!$O$33:$S$34,2),0)</f>
        <v>0</v>
      </c>
      <c r="Y342" s="345">
        <f t="shared" si="73"/>
        <v>0</v>
      </c>
      <c r="Z342" s="168">
        <f t="shared" si="74"/>
        <v>0</v>
      </c>
      <c r="AA342" s="346">
        <f t="shared" si="75"/>
        <v>0</v>
      </c>
      <c r="AB342" s="344">
        <f>IF(Y342&gt;0,VLOOKUP($Y342,'Reference Data 2'!$B$7:$C$71,2),0)</f>
        <v>0</v>
      </c>
      <c r="AC342" s="347">
        <f t="shared" si="76"/>
        <v>0</v>
      </c>
      <c r="AD342" s="348">
        <f t="shared" si="77"/>
        <v>0</v>
      </c>
      <c r="AE342" s="349">
        <f>IF(Y342&gt;0,VLOOKUP($Y342,'Reference Data 2'!$B$9:$D$71,3),0)</f>
        <v>0</v>
      </c>
      <c r="AF342" s="347">
        <f t="shared" si="78"/>
        <v>0</v>
      </c>
      <c r="AG342" s="346">
        <f t="shared" si="79"/>
        <v>0</v>
      </c>
      <c r="AH342" s="350">
        <f t="shared" si="80"/>
        <v>0</v>
      </c>
      <c r="AI342" s="351">
        <f t="shared" si="81"/>
        <v>0</v>
      </c>
      <c r="AJ342" s="352">
        <f t="shared" si="82"/>
        <v>0</v>
      </c>
      <c r="AK342" s="349">
        <f>IF(AA342&gt;0,VLOOKUP(C342,'Reference Data 1'!$N$13:$O$17,2),0)</f>
        <v>0</v>
      </c>
      <c r="AL342" s="346">
        <f t="shared" si="83"/>
        <v>0</v>
      </c>
      <c r="AM342" s="353">
        <f t="shared" si="84"/>
        <v>0</v>
      </c>
      <c r="AN342" s="354">
        <f t="shared" si="85"/>
        <v>0</v>
      </c>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row>
    <row r="343" spans="1:219" ht="13.9" customHeight="1">
      <c r="A343" s="392"/>
      <c r="B343" s="160"/>
      <c r="C343" s="161"/>
      <c r="D343" s="161"/>
      <c r="E343" s="255"/>
      <c r="F343" s="396">
        <v>0</v>
      </c>
      <c r="G343" s="181"/>
      <c r="H343" s="186"/>
      <c r="I343" s="162"/>
      <c r="J343" s="163"/>
      <c r="K343" s="164"/>
      <c r="L343" s="164"/>
      <c r="M343" s="187"/>
      <c r="N343" s="458"/>
      <c r="O343" s="463"/>
      <c r="P343" s="190"/>
      <c r="Q343" s="165"/>
      <c r="R343" s="166"/>
      <c r="S343" s="191"/>
      <c r="T343" s="195"/>
      <c r="U343" s="167"/>
      <c r="V343" s="196"/>
      <c r="W343" s="199">
        <f t="shared" si="72"/>
        <v>0</v>
      </c>
      <c r="X343" s="344">
        <f>IF(G343&gt;0,HLOOKUP(C343,'Utility Allowances'!$O$33:$S$34,2),0)</f>
        <v>0</v>
      </c>
      <c r="Y343" s="345">
        <f t="shared" si="73"/>
        <v>0</v>
      </c>
      <c r="Z343" s="168">
        <f t="shared" si="74"/>
        <v>0</v>
      </c>
      <c r="AA343" s="346">
        <f t="shared" si="75"/>
        <v>0</v>
      </c>
      <c r="AB343" s="344">
        <f>IF(Y343&gt;0,VLOOKUP($Y343,'Reference Data 2'!$B$7:$C$71,2),0)</f>
        <v>0</v>
      </c>
      <c r="AC343" s="347">
        <f t="shared" si="76"/>
        <v>0</v>
      </c>
      <c r="AD343" s="348">
        <f t="shared" si="77"/>
        <v>0</v>
      </c>
      <c r="AE343" s="349">
        <f>IF(Y343&gt;0,VLOOKUP($Y343,'Reference Data 2'!$B$9:$D$71,3),0)</f>
        <v>0</v>
      </c>
      <c r="AF343" s="347">
        <f t="shared" si="78"/>
        <v>0</v>
      </c>
      <c r="AG343" s="346">
        <f t="shared" si="79"/>
        <v>0</v>
      </c>
      <c r="AH343" s="350">
        <f t="shared" si="80"/>
        <v>0</v>
      </c>
      <c r="AI343" s="351">
        <f t="shared" si="81"/>
        <v>0</v>
      </c>
      <c r="AJ343" s="352">
        <f t="shared" si="82"/>
        <v>0</v>
      </c>
      <c r="AK343" s="349">
        <f>IF(AA343&gt;0,VLOOKUP(C343,'Reference Data 1'!$N$13:$O$17,2),0)</f>
        <v>0</v>
      </c>
      <c r="AL343" s="346">
        <f t="shared" si="83"/>
        <v>0</v>
      </c>
      <c r="AM343" s="353">
        <f t="shared" si="84"/>
        <v>0</v>
      </c>
      <c r="AN343" s="354">
        <f t="shared" si="85"/>
        <v>0</v>
      </c>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row>
    <row r="344" spans="1:219" ht="13.9" customHeight="1">
      <c r="A344" s="392"/>
      <c r="B344" s="160"/>
      <c r="C344" s="161"/>
      <c r="D344" s="161"/>
      <c r="E344" s="255"/>
      <c r="F344" s="396">
        <v>0</v>
      </c>
      <c r="G344" s="181"/>
      <c r="H344" s="186"/>
      <c r="I344" s="162"/>
      <c r="J344" s="163"/>
      <c r="K344" s="164"/>
      <c r="L344" s="164"/>
      <c r="M344" s="187"/>
      <c r="N344" s="458"/>
      <c r="O344" s="463"/>
      <c r="P344" s="190"/>
      <c r="Q344" s="165"/>
      <c r="R344" s="166"/>
      <c r="S344" s="191"/>
      <c r="T344" s="195"/>
      <c r="U344" s="167"/>
      <c r="V344" s="196"/>
      <c r="W344" s="199">
        <f t="shared" si="72"/>
        <v>0</v>
      </c>
      <c r="X344" s="344">
        <f>IF(G344&gt;0,HLOOKUP(C344,'Utility Allowances'!$O$33:$S$34,2),0)</f>
        <v>0</v>
      </c>
      <c r="Y344" s="345">
        <f t="shared" si="73"/>
        <v>0</v>
      </c>
      <c r="Z344" s="168">
        <f t="shared" si="74"/>
        <v>0</v>
      </c>
      <c r="AA344" s="346">
        <f t="shared" si="75"/>
        <v>0</v>
      </c>
      <c r="AB344" s="344">
        <f>IF(Y344&gt;0,VLOOKUP($Y344,'Reference Data 2'!$B$7:$C$71,2),0)</f>
        <v>0</v>
      </c>
      <c r="AC344" s="347">
        <f t="shared" si="76"/>
        <v>0</v>
      </c>
      <c r="AD344" s="348">
        <f t="shared" si="77"/>
        <v>0</v>
      </c>
      <c r="AE344" s="349">
        <f>IF(Y344&gt;0,VLOOKUP($Y344,'Reference Data 2'!$B$9:$D$71,3),0)</f>
        <v>0</v>
      </c>
      <c r="AF344" s="347">
        <f t="shared" si="78"/>
        <v>0</v>
      </c>
      <c r="AG344" s="346">
        <f t="shared" si="79"/>
        <v>0</v>
      </c>
      <c r="AH344" s="350">
        <f t="shared" si="80"/>
        <v>0</v>
      </c>
      <c r="AI344" s="351">
        <f t="shared" si="81"/>
        <v>0</v>
      </c>
      <c r="AJ344" s="352">
        <f t="shared" si="82"/>
        <v>0</v>
      </c>
      <c r="AK344" s="349">
        <f>IF(AA344&gt;0,VLOOKUP(C344,'Reference Data 1'!$N$13:$O$17,2),0)</f>
        <v>0</v>
      </c>
      <c r="AL344" s="346">
        <f t="shared" si="83"/>
        <v>0</v>
      </c>
      <c r="AM344" s="353">
        <f t="shared" si="84"/>
        <v>0</v>
      </c>
      <c r="AN344" s="354">
        <f t="shared" si="85"/>
        <v>0</v>
      </c>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row>
    <row r="345" spans="1:219" ht="13.9" customHeight="1">
      <c r="A345" s="392"/>
      <c r="B345" s="160"/>
      <c r="C345" s="161"/>
      <c r="D345" s="161"/>
      <c r="E345" s="255"/>
      <c r="F345" s="396">
        <v>0</v>
      </c>
      <c r="G345" s="181"/>
      <c r="H345" s="186"/>
      <c r="I345" s="162"/>
      <c r="J345" s="163"/>
      <c r="K345" s="164"/>
      <c r="L345" s="164"/>
      <c r="M345" s="187"/>
      <c r="N345" s="458"/>
      <c r="O345" s="463"/>
      <c r="P345" s="190"/>
      <c r="Q345" s="165"/>
      <c r="R345" s="166"/>
      <c r="S345" s="191"/>
      <c r="T345" s="195"/>
      <c r="U345" s="167"/>
      <c r="V345" s="196"/>
      <c r="W345" s="199">
        <f t="shared" si="72"/>
        <v>0</v>
      </c>
      <c r="X345" s="344">
        <f>IF(G345&gt;0,HLOOKUP(C345,'Utility Allowances'!$O$33:$S$34,2),0)</f>
        <v>0</v>
      </c>
      <c r="Y345" s="345">
        <f t="shared" si="73"/>
        <v>0</v>
      </c>
      <c r="Z345" s="168">
        <f t="shared" si="74"/>
        <v>0</v>
      </c>
      <c r="AA345" s="346">
        <f t="shared" si="75"/>
        <v>0</v>
      </c>
      <c r="AB345" s="344">
        <f>IF(Y345&gt;0,VLOOKUP($Y345,'Reference Data 2'!$B$7:$C$71,2),0)</f>
        <v>0</v>
      </c>
      <c r="AC345" s="347">
        <f t="shared" si="76"/>
        <v>0</v>
      </c>
      <c r="AD345" s="348">
        <f t="shared" si="77"/>
        <v>0</v>
      </c>
      <c r="AE345" s="349">
        <f>IF(Y345&gt;0,VLOOKUP($Y345,'Reference Data 2'!$B$9:$D$71,3),0)</f>
        <v>0</v>
      </c>
      <c r="AF345" s="347">
        <f t="shared" si="78"/>
        <v>0</v>
      </c>
      <c r="AG345" s="346">
        <f t="shared" si="79"/>
        <v>0</v>
      </c>
      <c r="AH345" s="350">
        <f t="shared" si="80"/>
        <v>0</v>
      </c>
      <c r="AI345" s="351">
        <f t="shared" si="81"/>
        <v>0</v>
      </c>
      <c r="AJ345" s="352">
        <f t="shared" si="82"/>
        <v>0</v>
      </c>
      <c r="AK345" s="349">
        <f>IF(AA345&gt;0,VLOOKUP(C345,'Reference Data 1'!$N$13:$O$17,2),0)</f>
        <v>0</v>
      </c>
      <c r="AL345" s="346">
        <f t="shared" si="83"/>
        <v>0</v>
      </c>
      <c r="AM345" s="353">
        <f t="shared" si="84"/>
        <v>0</v>
      </c>
      <c r="AN345" s="354">
        <f t="shared" si="85"/>
        <v>0</v>
      </c>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row>
    <row r="346" spans="1:219" ht="13.9" customHeight="1">
      <c r="A346" s="392"/>
      <c r="B346" s="160"/>
      <c r="C346" s="161"/>
      <c r="D346" s="161"/>
      <c r="E346" s="255"/>
      <c r="F346" s="396">
        <v>0</v>
      </c>
      <c r="G346" s="181"/>
      <c r="H346" s="186"/>
      <c r="I346" s="162"/>
      <c r="J346" s="163"/>
      <c r="K346" s="164"/>
      <c r="L346" s="164"/>
      <c r="M346" s="187"/>
      <c r="N346" s="458"/>
      <c r="O346" s="463"/>
      <c r="P346" s="190"/>
      <c r="Q346" s="165"/>
      <c r="R346" s="166"/>
      <c r="S346" s="191"/>
      <c r="T346" s="195"/>
      <c r="U346" s="167"/>
      <c r="V346" s="196"/>
      <c r="W346" s="199">
        <f t="shared" si="72"/>
        <v>0</v>
      </c>
      <c r="X346" s="344">
        <f>IF(G346&gt;0,HLOOKUP(C346,'Utility Allowances'!$O$33:$S$34,2),0)</f>
        <v>0</v>
      </c>
      <c r="Y346" s="345">
        <f t="shared" si="73"/>
        <v>0</v>
      </c>
      <c r="Z346" s="168">
        <f t="shared" si="74"/>
        <v>0</v>
      </c>
      <c r="AA346" s="346">
        <f t="shared" si="75"/>
        <v>0</v>
      </c>
      <c r="AB346" s="344">
        <f>IF(Y346&gt;0,VLOOKUP($Y346,'Reference Data 2'!$B$7:$C$71,2),0)</f>
        <v>0</v>
      </c>
      <c r="AC346" s="347">
        <f t="shared" si="76"/>
        <v>0</v>
      </c>
      <c r="AD346" s="348">
        <f t="shared" si="77"/>
        <v>0</v>
      </c>
      <c r="AE346" s="349">
        <f>IF(Y346&gt;0,VLOOKUP($Y346,'Reference Data 2'!$B$9:$D$71,3),0)</f>
        <v>0</v>
      </c>
      <c r="AF346" s="347">
        <f t="shared" si="78"/>
        <v>0</v>
      </c>
      <c r="AG346" s="346">
        <f t="shared" si="79"/>
        <v>0</v>
      </c>
      <c r="AH346" s="350">
        <f t="shared" si="80"/>
        <v>0</v>
      </c>
      <c r="AI346" s="351">
        <f t="shared" si="81"/>
        <v>0</v>
      </c>
      <c r="AJ346" s="352">
        <f t="shared" si="82"/>
        <v>0</v>
      </c>
      <c r="AK346" s="349">
        <f>IF(AA346&gt;0,VLOOKUP(C346,'Reference Data 1'!$N$13:$O$17,2),0)</f>
        <v>0</v>
      </c>
      <c r="AL346" s="346">
        <f t="shared" si="83"/>
        <v>0</v>
      </c>
      <c r="AM346" s="353">
        <f t="shared" si="84"/>
        <v>0</v>
      </c>
      <c r="AN346" s="354">
        <f t="shared" si="85"/>
        <v>0</v>
      </c>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row>
    <row r="347" spans="1:219" ht="13.9" customHeight="1">
      <c r="A347" s="392"/>
      <c r="B347" s="160"/>
      <c r="C347" s="161"/>
      <c r="D347" s="161"/>
      <c r="E347" s="255"/>
      <c r="F347" s="396">
        <v>0</v>
      </c>
      <c r="G347" s="181"/>
      <c r="H347" s="186"/>
      <c r="I347" s="162"/>
      <c r="J347" s="163"/>
      <c r="K347" s="164"/>
      <c r="L347" s="164"/>
      <c r="M347" s="187"/>
      <c r="N347" s="458"/>
      <c r="O347" s="463"/>
      <c r="P347" s="190"/>
      <c r="Q347" s="165"/>
      <c r="R347" s="166"/>
      <c r="S347" s="191"/>
      <c r="T347" s="195"/>
      <c r="U347" s="167"/>
      <c r="V347" s="196"/>
      <c r="W347" s="199">
        <f t="shared" si="72"/>
        <v>0</v>
      </c>
      <c r="X347" s="344">
        <f>IF(G347&gt;0,HLOOKUP(C347,'Utility Allowances'!$O$33:$S$34,2),0)</f>
        <v>0</v>
      </c>
      <c r="Y347" s="345">
        <f t="shared" si="73"/>
        <v>0</v>
      </c>
      <c r="Z347" s="168">
        <f t="shared" si="74"/>
        <v>0</v>
      </c>
      <c r="AA347" s="346">
        <f t="shared" si="75"/>
        <v>0</v>
      </c>
      <c r="AB347" s="344">
        <f>IF(Y347&gt;0,VLOOKUP($Y347,'Reference Data 2'!$B$7:$C$71,2),0)</f>
        <v>0</v>
      </c>
      <c r="AC347" s="347">
        <f t="shared" si="76"/>
        <v>0</v>
      </c>
      <c r="AD347" s="348">
        <f t="shared" si="77"/>
        <v>0</v>
      </c>
      <c r="AE347" s="349">
        <f>IF(Y347&gt;0,VLOOKUP($Y347,'Reference Data 2'!$B$9:$D$71,3),0)</f>
        <v>0</v>
      </c>
      <c r="AF347" s="347">
        <f t="shared" si="78"/>
        <v>0</v>
      </c>
      <c r="AG347" s="346">
        <f t="shared" si="79"/>
        <v>0</v>
      </c>
      <c r="AH347" s="350">
        <f t="shared" si="80"/>
        <v>0</v>
      </c>
      <c r="AI347" s="351">
        <f t="shared" si="81"/>
        <v>0</v>
      </c>
      <c r="AJ347" s="352">
        <f t="shared" si="82"/>
        <v>0</v>
      </c>
      <c r="AK347" s="349">
        <f>IF(AA347&gt;0,VLOOKUP(C347,'Reference Data 1'!$N$13:$O$17,2),0)</f>
        <v>0</v>
      </c>
      <c r="AL347" s="346">
        <f t="shared" si="83"/>
        <v>0</v>
      </c>
      <c r="AM347" s="353">
        <f t="shared" si="84"/>
        <v>0</v>
      </c>
      <c r="AN347" s="354">
        <f t="shared" si="85"/>
        <v>0</v>
      </c>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row>
    <row r="348" spans="1:219" ht="13.9" customHeight="1">
      <c r="A348" s="392"/>
      <c r="B348" s="160"/>
      <c r="C348" s="161"/>
      <c r="D348" s="161"/>
      <c r="E348" s="255"/>
      <c r="F348" s="396">
        <v>0</v>
      </c>
      <c r="G348" s="181"/>
      <c r="H348" s="186"/>
      <c r="I348" s="162"/>
      <c r="J348" s="163"/>
      <c r="K348" s="164"/>
      <c r="L348" s="164"/>
      <c r="M348" s="187"/>
      <c r="N348" s="458"/>
      <c r="O348" s="463"/>
      <c r="P348" s="190"/>
      <c r="Q348" s="165"/>
      <c r="R348" s="166"/>
      <c r="S348" s="191"/>
      <c r="T348" s="195"/>
      <c r="U348" s="167"/>
      <c r="V348" s="196"/>
      <c r="W348" s="199">
        <f t="shared" si="72"/>
        <v>0</v>
      </c>
      <c r="X348" s="344">
        <f>IF(G348&gt;0,HLOOKUP(C348,'Utility Allowances'!$O$33:$S$34,2),0)</f>
        <v>0</v>
      </c>
      <c r="Y348" s="345">
        <f t="shared" si="73"/>
        <v>0</v>
      </c>
      <c r="Z348" s="168">
        <f t="shared" si="74"/>
        <v>0</v>
      </c>
      <c r="AA348" s="346">
        <f t="shared" si="75"/>
        <v>0</v>
      </c>
      <c r="AB348" s="344">
        <f>IF(Y348&gt;0,VLOOKUP($Y348,'Reference Data 2'!$B$7:$C$71,2),0)</f>
        <v>0</v>
      </c>
      <c r="AC348" s="347">
        <f t="shared" si="76"/>
        <v>0</v>
      </c>
      <c r="AD348" s="348">
        <f t="shared" si="77"/>
        <v>0</v>
      </c>
      <c r="AE348" s="349">
        <f>IF(Y348&gt;0,VLOOKUP($Y348,'Reference Data 2'!$B$9:$D$71,3),0)</f>
        <v>0</v>
      </c>
      <c r="AF348" s="347">
        <f t="shared" si="78"/>
        <v>0</v>
      </c>
      <c r="AG348" s="346">
        <f t="shared" si="79"/>
        <v>0</v>
      </c>
      <c r="AH348" s="350">
        <f t="shared" si="80"/>
        <v>0</v>
      </c>
      <c r="AI348" s="351">
        <f t="shared" si="81"/>
        <v>0</v>
      </c>
      <c r="AJ348" s="352">
        <f t="shared" si="82"/>
        <v>0</v>
      </c>
      <c r="AK348" s="349">
        <f>IF(AA348&gt;0,VLOOKUP(C348,'Reference Data 1'!$N$13:$O$17,2),0)</f>
        <v>0</v>
      </c>
      <c r="AL348" s="346">
        <f t="shared" si="83"/>
        <v>0</v>
      </c>
      <c r="AM348" s="353">
        <f t="shared" si="84"/>
        <v>0</v>
      </c>
      <c r="AN348" s="354">
        <f t="shared" si="85"/>
        <v>0</v>
      </c>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row>
    <row r="349" spans="1:219" ht="13.9" customHeight="1">
      <c r="A349" s="392"/>
      <c r="B349" s="160"/>
      <c r="C349" s="161"/>
      <c r="D349" s="161"/>
      <c r="E349" s="255"/>
      <c r="F349" s="396">
        <v>0</v>
      </c>
      <c r="G349" s="181"/>
      <c r="H349" s="186"/>
      <c r="I349" s="162"/>
      <c r="J349" s="163"/>
      <c r="K349" s="164"/>
      <c r="L349" s="164"/>
      <c r="M349" s="187"/>
      <c r="N349" s="458"/>
      <c r="O349" s="463"/>
      <c r="P349" s="190"/>
      <c r="Q349" s="165"/>
      <c r="R349" s="166"/>
      <c r="S349" s="191"/>
      <c r="T349" s="195"/>
      <c r="U349" s="167"/>
      <c r="V349" s="196"/>
      <c r="W349" s="199">
        <f t="shared" si="72"/>
        <v>0</v>
      </c>
      <c r="X349" s="344">
        <f>IF(G349&gt;0,HLOOKUP(C349,'Utility Allowances'!$O$33:$S$34,2),0)</f>
        <v>0</v>
      </c>
      <c r="Y349" s="345">
        <f t="shared" si="73"/>
        <v>0</v>
      </c>
      <c r="Z349" s="168">
        <f t="shared" si="74"/>
        <v>0</v>
      </c>
      <c r="AA349" s="346">
        <f t="shared" si="75"/>
        <v>0</v>
      </c>
      <c r="AB349" s="344">
        <f>IF(Y349&gt;0,VLOOKUP($Y349,'Reference Data 2'!$B$7:$C$71,2),0)</f>
        <v>0</v>
      </c>
      <c r="AC349" s="347">
        <f t="shared" si="76"/>
        <v>0</v>
      </c>
      <c r="AD349" s="348">
        <f t="shared" si="77"/>
        <v>0</v>
      </c>
      <c r="AE349" s="349">
        <f>IF(Y349&gt;0,VLOOKUP($Y349,'Reference Data 2'!$B$9:$D$71,3),0)</f>
        <v>0</v>
      </c>
      <c r="AF349" s="347">
        <f t="shared" si="78"/>
        <v>0</v>
      </c>
      <c r="AG349" s="346">
        <f t="shared" si="79"/>
        <v>0</v>
      </c>
      <c r="AH349" s="350">
        <f t="shared" si="80"/>
        <v>0</v>
      </c>
      <c r="AI349" s="351">
        <f t="shared" si="81"/>
        <v>0</v>
      </c>
      <c r="AJ349" s="352">
        <f t="shared" si="82"/>
        <v>0</v>
      </c>
      <c r="AK349" s="349">
        <f>IF(AA349&gt;0,VLOOKUP(C349,'Reference Data 1'!$N$13:$O$17,2),0)</f>
        <v>0</v>
      </c>
      <c r="AL349" s="346">
        <f t="shared" si="83"/>
        <v>0</v>
      </c>
      <c r="AM349" s="353">
        <f t="shared" si="84"/>
        <v>0</v>
      </c>
      <c r="AN349" s="354">
        <f t="shared" si="85"/>
        <v>0</v>
      </c>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row>
    <row r="350" spans="1:219" ht="13.9" customHeight="1">
      <c r="A350" s="392"/>
      <c r="B350" s="160"/>
      <c r="C350" s="161"/>
      <c r="D350" s="161"/>
      <c r="E350" s="255"/>
      <c r="F350" s="396">
        <v>0</v>
      </c>
      <c r="G350" s="181"/>
      <c r="H350" s="186"/>
      <c r="I350" s="162"/>
      <c r="J350" s="163"/>
      <c r="K350" s="164"/>
      <c r="L350" s="164"/>
      <c r="M350" s="187"/>
      <c r="N350" s="458"/>
      <c r="O350" s="463"/>
      <c r="P350" s="190"/>
      <c r="Q350" s="165"/>
      <c r="R350" s="166"/>
      <c r="S350" s="191"/>
      <c r="T350" s="195"/>
      <c r="U350" s="167"/>
      <c r="V350" s="196"/>
      <c r="W350" s="199">
        <f t="shared" si="72"/>
        <v>0</v>
      </c>
      <c r="X350" s="344">
        <f>IF(G350&gt;0,HLOOKUP(C350,'Utility Allowances'!$O$33:$S$34,2),0)</f>
        <v>0</v>
      </c>
      <c r="Y350" s="345">
        <f t="shared" si="73"/>
        <v>0</v>
      </c>
      <c r="Z350" s="168">
        <f t="shared" si="74"/>
        <v>0</v>
      </c>
      <c r="AA350" s="346">
        <f t="shared" si="75"/>
        <v>0</v>
      </c>
      <c r="AB350" s="344">
        <f>IF(Y350&gt;0,VLOOKUP($Y350,'Reference Data 2'!$B$7:$C$71,2),0)</f>
        <v>0</v>
      </c>
      <c r="AC350" s="347">
        <f t="shared" si="76"/>
        <v>0</v>
      </c>
      <c r="AD350" s="348">
        <f t="shared" si="77"/>
        <v>0</v>
      </c>
      <c r="AE350" s="349">
        <f>IF(Y350&gt;0,VLOOKUP($Y350,'Reference Data 2'!$B$9:$D$71,3),0)</f>
        <v>0</v>
      </c>
      <c r="AF350" s="347">
        <f t="shared" si="78"/>
        <v>0</v>
      </c>
      <c r="AG350" s="346">
        <f t="shared" si="79"/>
        <v>0</v>
      </c>
      <c r="AH350" s="350">
        <f t="shared" si="80"/>
        <v>0</v>
      </c>
      <c r="AI350" s="351">
        <f t="shared" si="81"/>
        <v>0</v>
      </c>
      <c r="AJ350" s="352">
        <f t="shared" si="82"/>
        <v>0</v>
      </c>
      <c r="AK350" s="349">
        <f>IF(AA350&gt;0,VLOOKUP(C350,'Reference Data 1'!$N$13:$O$17,2),0)</f>
        <v>0</v>
      </c>
      <c r="AL350" s="346">
        <f t="shared" si="83"/>
        <v>0</v>
      </c>
      <c r="AM350" s="353">
        <f t="shared" si="84"/>
        <v>0</v>
      </c>
      <c r="AN350" s="354">
        <f t="shared" si="85"/>
        <v>0</v>
      </c>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row>
    <row r="351" spans="1:219" ht="13.9" customHeight="1">
      <c r="A351" s="392"/>
      <c r="B351" s="160"/>
      <c r="C351" s="161"/>
      <c r="D351" s="161"/>
      <c r="E351" s="255"/>
      <c r="F351" s="396">
        <v>0</v>
      </c>
      <c r="G351" s="181"/>
      <c r="H351" s="186"/>
      <c r="I351" s="162"/>
      <c r="J351" s="163"/>
      <c r="K351" s="164"/>
      <c r="L351" s="164"/>
      <c r="M351" s="187"/>
      <c r="N351" s="458"/>
      <c r="O351" s="463"/>
      <c r="P351" s="190"/>
      <c r="Q351" s="165"/>
      <c r="R351" s="166"/>
      <c r="S351" s="191"/>
      <c r="T351" s="195"/>
      <c r="U351" s="167"/>
      <c r="V351" s="196"/>
      <c r="W351" s="199">
        <f t="shared" si="72"/>
        <v>0</v>
      </c>
      <c r="X351" s="344">
        <f>IF(G351&gt;0,HLOOKUP(C351,'Utility Allowances'!$O$33:$S$34,2),0)</f>
        <v>0</v>
      </c>
      <c r="Y351" s="345">
        <f t="shared" si="73"/>
        <v>0</v>
      </c>
      <c r="Z351" s="168">
        <f t="shared" si="74"/>
        <v>0</v>
      </c>
      <c r="AA351" s="346">
        <f t="shared" si="75"/>
        <v>0</v>
      </c>
      <c r="AB351" s="344">
        <f>IF(Y351&gt;0,VLOOKUP($Y351,'Reference Data 2'!$B$7:$C$71,2),0)</f>
        <v>0</v>
      </c>
      <c r="AC351" s="347">
        <f t="shared" si="76"/>
        <v>0</v>
      </c>
      <c r="AD351" s="348">
        <f t="shared" si="77"/>
        <v>0</v>
      </c>
      <c r="AE351" s="349">
        <f>IF(Y351&gt;0,VLOOKUP($Y351,'Reference Data 2'!$B$9:$D$71,3),0)</f>
        <v>0</v>
      </c>
      <c r="AF351" s="347">
        <f t="shared" si="78"/>
        <v>0</v>
      </c>
      <c r="AG351" s="346">
        <f t="shared" si="79"/>
        <v>0</v>
      </c>
      <c r="AH351" s="350">
        <f t="shared" si="80"/>
        <v>0</v>
      </c>
      <c r="AI351" s="351">
        <f t="shared" si="81"/>
        <v>0</v>
      </c>
      <c r="AJ351" s="352">
        <f t="shared" si="82"/>
        <v>0</v>
      </c>
      <c r="AK351" s="349">
        <f>IF(AA351&gt;0,VLOOKUP(C351,'Reference Data 1'!$N$13:$O$17,2),0)</f>
        <v>0</v>
      </c>
      <c r="AL351" s="346">
        <f t="shared" si="83"/>
        <v>0</v>
      </c>
      <c r="AM351" s="353">
        <f t="shared" si="84"/>
        <v>0</v>
      </c>
      <c r="AN351" s="354">
        <f t="shared" si="85"/>
        <v>0</v>
      </c>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row>
    <row r="352" spans="1:219" ht="13.9" customHeight="1">
      <c r="A352" s="392"/>
      <c r="B352" s="160"/>
      <c r="C352" s="161"/>
      <c r="D352" s="161"/>
      <c r="E352" s="255"/>
      <c r="F352" s="396">
        <v>0</v>
      </c>
      <c r="G352" s="181"/>
      <c r="H352" s="186"/>
      <c r="I352" s="162"/>
      <c r="J352" s="163"/>
      <c r="K352" s="164"/>
      <c r="L352" s="164"/>
      <c r="M352" s="187"/>
      <c r="N352" s="458"/>
      <c r="O352" s="463"/>
      <c r="P352" s="190"/>
      <c r="Q352" s="165"/>
      <c r="R352" s="166"/>
      <c r="S352" s="191"/>
      <c r="T352" s="195"/>
      <c r="U352" s="167"/>
      <c r="V352" s="196"/>
      <c r="W352" s="199">
        <f t="shared" si="72"/>
        <v>0</v>
      </c>
      <c r="X352" s="344">
        <f>IF(G352&gt;0,HLOOKUP(C352,'Utility Allowances'!$O$33:$S$34,2),0)</f>
        <v>0</v>
      </c>
      <c r="Y352" s="345">
        <f t="shared" si="73"/>
        <v>0</v>
      </c>
      <c r="Z352" s="168">
        <f t="shared" si="74"/>
        <v>0</v>
      </c>
      <c r="AA352" s="346">
        <f t="shared" si="75"/>
        <v>0</v>
      </c>
      <c r="AB352" s="344">
        <f>IF(Y352&gt;0,VLOOKUP($Y352,'Reference Data 2'!$B$7:$C$71,2),0)</f>
        <v>0</v>
      </c>
      <c r="AC352" s="347">
        <f t="shared" si="76"/>
        <v>0</v>
      </c>
      <c r="AD352" s="348">
        <f t="shared" si="77"/>
        <v>0</v>
      </c>
      <c r="AE352" s="349">
        <f>IF(Y352&gt;0,VLOOKUP($Y352,'Reference Data 2'!$B$9:$D$71,3),0)</f>
        <v>0</v>
      </c>
      <c r="AF352" s="347">
        <f t="shared" si="78"/>
        <v>0</v>
      </c>
      <c r="AG352" s="346">
        <f t="shared" si="79"/>
        <v>0</v>
      </c>
      <c r="AH352" s="350">
        <f t="shared" si="80"/>
        <v>0</v>
      </c>
      <c r="AI352" s="351">
        <f t="shared" si="81"/>
        <v>0</v>
      </c>
      <c r="AJ352" s="352">
        <f t="shared" si="82"/>
        <v>0</v>
      </c>
      <c r="AK352" s="349">
        <f>IF(AA352&gt;0,VLOOKUP(C352,'Reference Data 1'!$N$13:$O$17,2),0)</f>
        <v>0</v>
      </c>
      <c r="AL352" s="346">
        <f t="shared" si="83"/>
        <v>0</v>
      </c>
      <c r="AM352" s="353">
        <f t="shared" si="84"/>
        <v>0</v>
      </c>
      <c r="AN352" s="354">
        <f t="shared" si="85"/>
        <v>0</v>
      </c>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row>
    <row r="353" spans="1:219" ht="13.9" customHeight="1">
      <c r="A353" s="392"/>
      <c r="B353" s="160"/>
      <c r="C353" s="161"/>
      <c r="D353" s="161"/>
      <c r="E353" s="255"/>
      <c r="F353" s="396">
        <v>0</v>
      </c>
      <c r="G353" s="181"/>
      <c r="H353" s="186"/>
      <c r="I353" s="162"/>
      <c r="J353" s="163"/>
      <c r="K353" s="164"/>
      <c r="L353" s="164"/>
      <c r="M353" s="187"/>
      <c r="N353" s="458"/>
      <c r="O353" s="463"/>
      <c r="P353" s="190"/>
      <c r="Q353" s="165"/>
      <c r="R353" s="166"/>
      <c r="S353" s="191"/>
      <c r="T353" s="195"/>
      <c r="U353" s="167"/>
      <c r="V353" s="196"/>
      <c r="W353" s="199">
        <f t="shared" si="72"/>
        <v>0</v>
      </c>
      <c r="X353" s="344">
        <f>IF(G353&gt;0,HLOOKUP(C353,'Utility Allowances'!$O$33:$S$34,2),0)</f>
        <v>0</v>
      </c>
      <c r="Y353" s="345">
        <f t="shared" si="73"/>
        <v>0</v>
      </c>
      <c r="Z353" s="168">
        <f t="shared" si="74"/>
        <v>0</v>
      </c>
      <c r="AA353" s="346">
        <f t="shared" si="75"/>
        <v>0</v>
      </c>
      <c r="AB353" s="344">
        <f>IF(Y353&gt;0,VLOOKUP($Y353,'Reference Data 2'!$B$7:$C$71,2),0)</f>
        <v>0</v>
      </c>
      <c r="AC353" s="347">
        <f t="shared" si="76"/>
        <v>0</v>
      </c>
      <c r="AD353" s="348">
        <f t="shared" si="77"/>
        <v>0</v>
      </c>
      <c r="AE353" s="349">
        <f>IF(Y353&gt;0,VLOOKUP($Y353,'Reference Data 2'!$B$9:$D$71,3),0)</f>
        <v>0</v>
      </c>
      <c r="AF353" s="347">
        <f t="shared" si="78"/>
        <v>0</v>
      </c>
      <c r="AG353" s="346">
        <f t="shared" si="79"/>
        <v>0</v>
      </c>
      <c r="AH353" s="350">
        <f t="shared" si="80"/>
        <v>0</v>
      </c>
      <c r="AI353" s="351">
        <f t="shared" si="81"/>
        <v>0</v>
      </c>
      <c r="AJ353" s="352">
        <f t="shared" si="82"/>
        <v>0</v>
      </c>
      <c r="AK353" s="349">
        <f>IF(AA353&gt;0,VLOOKUP(C353,'Reference Data 1'!$N$13:$O$17,2),0)</f>
        <v>0</v>
      </c>
      <c r="AL353" s="346">
        <f t="shared" si="83"/>
        <v>0</v>
      </c>
      <c r="AM353" s="353">
        <f t="shared" si="84"/>
        <v>0</v>
      </c>
      <c r="AN353" s="354">
        <f t="shared" si="85"/>
        <v>0</v>
      </c>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row>
    <row r="354" spans="1:219" ht="13.9" customHeight="1">
      <c r="A354" s="392"/>
      <c r="B354" s="160"/>
      <c r="C354" s="161"/>
      <c r="D354" s="161"/>
      <c r="E354" s="255"/>
      <c r="F354" s="396">
        <v>0</v>
      </c>
      <c r="G354" s="181"/>
      <c r="H354" s="186"/>
      <c r="I354" s="162"/>
      <c r="J354" s="163"/>
      <c r="K354" s="164"/>
      <c r="L354" s="164"/>
      <c r="M354" s="187"/>
      <c r="N354" s="458"/>
      <c r="O354" s="463"/>
      <c r="P354" s="190"/>
      <c r="Q354" s="165"/>
      <c r="R354" s="166"/>
      <c r="S354" s="191"/>
      <c r="T354" s="195"/>
      <c r="U354" s="167"/>
      <c r="V354" s="196"/>
      <c r="W354" s="199">
        <f t="shared" si="72"/>
        <v>0</v>
      </c>
      <c r="X354" s="344">
        <f>IF(G354&gt;0,HLOOKUP(C354,'Utility Allowances'!$O$33:$S$34,2),0)</f>
        <v>0</v>
      </c>
      <c r="Y354" s="345">
        <f t="shared" si="73"/>
        <v>0</v>
      </c>
      <c r="Z354" s="168">
        <f t="shared" si="74"/>
        <v>0</v>
      </c>
      <c r="AA354" s="346">
        <f t="shared" si="75"/>
        <v>0</v>
      </c>
      <c r="AB354" s="344">
        <f>IF(Y354&gt;0,VLOOKUP($Y354,'Reference Data 2'!$B$7:$C$71,2),0)</f>
        <v>0</v>
      </c>
      <c r="AC354" s="347">
        <f t="shared" si="76"/>
        <v>0</v>
      </c>
      <c r="AD354" s="348">
        <f t="shared" si="77"/>
        <v>0</v>
      </c>
      <c r="AE354" s="349">
        <f>IF(Y354&gt;0,VLOOKUP($Y354,'Reference Data 2'!$B$9:$D$71,3),0)</f>
        <v>0</v>
      </c>
      <c r="AF354" s="347">
        <f t="shared" si="78"/>
        <v>0</v>
      </c>
      <c r="AG354" s="346">
        <f t="shared" si="79"/>
        <v>0</v>
      </c>
      <c r="AH354" s="350">
        <f t="shared" si="80"/>
        <v>0</v>
      </c>
      <c r="AI354" s="351">
        <f t="shared" si="81"/>
        <v>0</v>
      </c>
      <c r="AJ354" s="352">
        <f t="shared" si="82"/>
        <v>0</v>
      </c>
      <c r="AK354" s="349">
        <f>IF(AA354&gt;0,VLOOKUP(C354,'Reference Data 1'!$N$13:$O$17,2),0)</f>
        <v>0</v>
      </c>
      <c r="AL354" s="346">
        <f t="shared" si="83"/>
        <v>0</v>
      </c>
      <c r="AM354" s="353">
        <f t="shared" si="84"/>
        <v>0</v>
      </c>
      <c r="AN354" s="354">
        <f t="shared" si="85"/>
        <v>0</v>
      </c>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row>
    <row r="355" spans="1:219" ht="13.9" customHeight="1">
      <c r="A355" s="392"/>
      <c r="B355" s="160"/>
      <c r="C355" s="161"/>
      <c r="D355" s="161"/>
      <c r="E355" s="255"/>
      <c r="F355" s="396">
        <v>0</v>
      </c>
      <c r="G355" s="181"/>
      <c r="H355" s="186"/>
      <c r="I355" s="162"/>
      <c r="J355" s="163"/>
      <c r="K355" s="164"/>
      <c r="L355" s="164"/>
      <c r="M355" s="187"/>
      <c r="N355" s="458"/>
      <c r="O355" s="463"/>
      <c r="P355" s="190"/>
      <c r="Q355" s="165"/>
      <c r="R355" s="166"/>
      <c r="S355" s="191"/>
      <c r="T355" s="195"/>
      <c r="U355" s="167"/>
      <c r="V355" s="196"/>
      <c r="W355" s="199">
        <f t="shared" si="72"/>
        <v>0</v>
      </c>
      <c r="X355" s="344">
        <f>IF(G355&gt;0,HLOOKUP(C355,'Utility Allowances'!$O$33:$S$34,2),0)</f>
        <v>0</v>
      </c>
      <c r="Y355" s="345">
        <f t="shared" si="73"/>
        <v>0</v>
      </c>
      <c r="Z355" s="168">
        <f t="shared" si="74"/>
        <v>0</v>
      </c>
      <c r="AA355" s="346">
        <f t="shared" si="75"/>
        <v>0</v>
      </c>
      <c r="AB355" s="344">
        <f>IF(Y355&gt;0,VLOOKUP($Y355,'Reference Data 2'!$B$7:$C$71,2),0)</f>
        <v>0</v>
      </c>
      <c r="AC355" s="347">
        <f t="shared" si="76"/>
        <v>0</v>
      </c>
      <c r="AD355" s="348">
        <f t="shared" si="77"/>
        <v>0</v>
      </c>
      <c r="AE355" s="349">
        <f>IF(Y355&gt;0,VLOOKUP($Y355,'Reference Data 2'!$B$9:$D$71,3),0)</f>
        <v>0</v>
      </c>
      <c r="AF355" s="347">
        <f t="shared" si="78"/>
        <v>0</v>
      </c>
      <c r="AG355" s="346">
        <f t="shared" si="79"/>
        <v>0</v>
      </c>
      <c r="AH355" s="350">
        <f t="shared" si="80"/>
        <v>0</v>
      </c>
      <c r="AI355" s="351">
        <f t="shared" si="81"/>
        <v>0</v>
      </c>
      <c r="AJ355" s="352">
        <f t="shared" si="82"/>
        <v>0</v>
      </c>
      <c r="AK355" s="349">
        <f>IF(AA355&gt;0,VLOOKUP(C355,'Reference Data 1'!$N$13:$O$17,2),0)</f>
        <v>0</v>
      </c>
      <c r="AL355" s="346">
        <f t="shared" si="83"/>
        <v>0</v>
      </c>
      <c r="AM355" s="353">
        <f t="shared" si="84"/>
        <v>0</v>
      </c>
      <c r="AN355" s="354">
        <f t="shared" si="85"/>
        <v>0</v>
      </c>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row>
    <row r="356" spans="1:219" ht="13.9" customHeight="1">
      <c r="A356" s="392"/>
      <c r="B356" s="160"/>
      <c r="C356" s="161"/>
      <c r="D356" s="161"/>
      <c r="E356" s="255"/>
      <c r="F356" s="396">
        <v>0</v>
      </c>
      <c r="G356" s="181"/>
      <c r="H356" s="186"/>
      <c r="I356" s="162"/>
      <c r="J356" s="163"/>
      <c r="K356" s="164"/>
      <c r="L356" s="164"/>
      <c r="M356" s="187"/>
      <c r="N356" s="458"/>
      <c r="O356" s="463"/>
      <c r="P356" s="190"/>
      <c r="Q356" s="165"/>
      <c r="R356" s="166"/>
      <c r="S356" s="191"/>
      <c r="T356" s="195"/>
      <c r="U356" s="167"/>
      <c r="V356" s="196"/>
      <c r="W356" s="199">
        <f t="shared" si="72"/>
        <v>0</v>
      </c>
      <c r="X356" s="344">
        <f>IF(G356&gt;0,HLOOKUP(C356,'Utility Allowances'!$O$33:$S$34,2),0)</f>
        <v>0</v>
      </c>
      <c r="Y356" s="345">
        <f t="shared" si="73"/>
        <v>0</v>
      </c>
      <c r="Z356" s="168">
        <f t="shared" si="74"/>
        <v>0</v>
      </c>
      <c r="AA356" s="346">
        <f t="shared" si="75"/>
        <v>0</v>
      </c>
      <c r="AB356" s="344">
        <f>IF(Y356&gt;0,VLOOKUP($Y356,'Reference Data 2'!$B$7:$C$71,2),0)</f>
        <v>0</v>
      </c>
      <c r="AC356" s="347">
        <f t="shared" si="76"/>
        <v>0</v>
      </c>
      <c r="AD356" s="348">
        <f t="shared" si="77"/>
        <v>0</v>
      </c>
      <c r="AE356" s="349">
        <f>IF(Y356&gt;0,VLOOKUP($Y356,'Reference Data 2'!$B$9:$D$71,3),0)</f>
        <v>0</v>
      </c>
      <c r="AF356" s="347">
        <f t="shared" si="78"/>
        <v>0</v>
      </c>
      <c r="AG356" s="346">
        <f t="shared" si="79"/>
        <v>0</v>
      </c>
      <c r="AH356" s="350">
        <f t="shared" si="80"/>
        <v>0</v>
      </c>
      <c r="AI356" s="351">
        <f t="shared" si="81"/>
        <v>0</v>
      </c>
      <c r="AJ356" s="352">
        <f t="shared" si="82"/>
        <v>0</v>
      </c>
      <c r="AK356" s="349">
        <f>IF(AA356&gt;0,VLOOKUP(C356,'Reference Data 1'!$N$13:$O$17,2),0)</f>
        <v>0</v>
      </c>
      <c r="AL356" s="346">
        <f t="shared" si="83"/>
        <v>0</v>
      </c>
      <c r="AM356" s="353">
        <f t="shared" si="84"/>
        <v>0</v>
      </c>
      <c r="AN356" s="354">
        <f t="shared" si="85"/>
        <v>0</v>
      </c>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row>
    <row r="357" spans="1:219" ht="13.9" customHeight="1">
      <c r="A357" s="392"/>
      <c r="B357" s="160"/>
      <c r="C357" s="161"/>
      <c r="D357" s="161"/>
      <c r="E357" s="255"/>
      <c r="F357" s="396">
        <v>0</v>
      </c>
      <c r="G357" s="181"/>
      <c r="H357" s="186"/>
      <c r="I357" s="162"/>
      <c r="J357" s="163"/>
      <c r="K357" s="164"/>
      <c r="L357" s="164"/>
      <c r="M357" s="187"/>
      <c r="N357" s="458"/>
      <c r="O357" s="463"/>
      <c r="P357" s="190"/>
      <c r="Q357" s="165"/>
      <c r="R357" s="166"/>
      <c r="S357" s="191"/>
      <c r="T357" s="195"/>
      <c r="U357" s="167"/>
      <c r="V357" s="196"/>
      <c r="W357" s="199">
        <f t="shared" si="72"/>
        <v>0</v>
      </c>
      <c r="X357" s="344">
        <f>IF(G357&gt;0,HLOOKUP(C357,'Utility Allowances'!$O$33:$S$34,2),0)</f>
        <v>0</v>
      </c>
      <c r="Y357" s="345">
        <f t="shared" si="73"/>
        <v>0</v>
      </c>
      <c r="Z357" s="168">
        <f t="shared" si="74"/>
        <v>0</v>
      </c>
      <c r="AA357" s="346">
        <f t="shared" si="75"/>
        <v>0</v>
      </c>
      <c r="AB357" s="344">
        <f>IF(Y357&gt;0,VLOOKUP($Y357,'Reference Data 2'!$B$7:$C$71,2),0)</f>
        <v>0</v>
      </c>
      <c r="AC357" s="347">
        <f t="shared" si="76"/>
        <v>0</v>
      </c>
      <c r="AD357" s="348">
        <f t="shared" si="77"/>
        <v>0</v>
      </c>
      <c r="AE357" s="349">
        <f>IF(Y357&gt;0,VLOOKUP($Y357,'Reference Data 2'!$B$9:$D$71,3),0)</f>
        <v>0</v>
      </c>
      <c r="AF357" s="347">
        <f t="shared" si="78"/>
        <v>0</v>
      </c>
      <c r="AG357" s="346">
        <f t="shared" si="79"/>
        <v>0</v>
      </c>
      <c r="AH357" s="350">
        <f t="shared" si="80"/>
        <v>0</v>
      </c>
      <c r="AI357" s="351">
        <f t="shared" si="81"/>
        <v>0</v>
      </c>
      <c r="AJ357" s="352">
        <f t="shared" si="82"/>
        <v>0</v>
      </c>
      <c r="AK357" s="349">
        <f>IF(AA357&gt;0,VLOOKUP(C357,'Reference Data 1'!$N$13:$O$17,2),0)</f>
        <v>0</v>
      </c>
      <c r="AL357" s="346">
        <f t="shared" si="83"/>
        <v>0</v>
      </c>
      <c r="AM357" s="353">
        <f t="shared" si="84"/>
        <v>0</v>
      </c>
      <c r="AN357" s="354">
        <f t="shared" si="85"/>
        <v>0</v>
      </c>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row>
    <row r="358" spans="1:219" ht="13.9" customHeight="1">
      <c r="A358" s="392"/>
      <c r="B358" s="160"/>
      <c r="C358" s="161"/>
      <c r="D358" s="161"/>
      <c r="E358" s="255"/>
      <c r="F358" s="396">
        <v>0</v>
      </c>
      <c r="G358" s="181"/>
      <c r="H358" s="186"/>
      <c r="I358" s="162"/>
      <c r="J358" s="163"/>
      <c r="K358" s="164"/>
      <c r="L358" s="164"/>
      <c r="M358" s="187"/>
      <c r="N358" s="458"/>
      <c r="O358" s="463"/>
      <c r="P358" s="190"/>
      <c r="Q358" s="165"/>
      <c r="R358" s="166"/>
      <c r="S358" s="191"/>
      <c r="T358" s="195"/>
      <c r="U358" s="167"/>
      <c r="V358" s="196"/>
      <c r="W358" s="199">
        <f t="shared" si="72"/>
        <v>0</v>
      </c>
      <c r="X358" s="344">
        <f>IF(G358&gt;0,HLOOKUP(C358,'Utility Allowances'!$O$33:$S$34,2),0)</f>
        <v>0</v>
      </c>
      <c r="Y358" s="345">
        <f t="shared" si="73"/>
        <v>0</v>
      </c>
      <c r="Z358" s="168">
        <f t="shared" si="74"/>
        <v>0</v>
      </c>
      <c r="AA358" s="346">
        <f t="shared" si="75"/>
        <v>0</v>
      </c>
      <c r="AB358" s="344">
        <f>IF(Y358&gt;0,VLOOKUP($Y358,'Reference Data 2'!$B$7:$C$71,2),0)</f>
        <v>0</v>
      </c>
      <c r="AC358" s="347">
        <f t="shared" si="76"/>
        <v>0</v>
      </c>
      <c r="AD358" s="348">
        <f t="shared" si="77"/>
        <v>0</v>
      </c>
      <c r="AE358" s="349">
        <f>IF(Y358&gt;0,VLOOKUP($Y358,'Reference Data 2'!$B$9:$D$71,3),0)</f>
        <v>0</v>
      </c>
      <c r="AF358" s="347">
        <f t="shared" si="78"/>
        <v>0</v>
      </c>
      <c r="AG358" s="346">
        <f t="shared" si="79"/>
        <v>0</v>
      </c>
      <c r="AH358" s="350">
        <f t="shared" si="80"/>
        <v>0</v>
      </c>
      <c r="AI358" s="351">
        <f t="shared" si="81"/>
        <v>0</v>
      </c>
      <c r="AJ358" s="352">
        <f t="shared" si="82"/>
        <v>0</v>
      </c>
      <c r="AK358" s="349">
        <f>IF(AA358&gt;0,VLOOKUP(C358,'Reference Data 1'!$N$13:$O$17,2),0)</f>
        <v>0</v>
      </c>
      <c r="AL358" s="346">
        <f t="shared" si="83"/>
        <v>0</v>
      </c>
      <c r="AM358" s="353">
        <f t="shared" si="84"/>
        <v>0</v>
      </c>
      <c r="AN358" s="354">
        <f t="shared" si="85"/>
        <v>0</v>
      </c>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row>
    <row r="359" spans="1:219" ht="13.9" customHeight="1">
      <c r="A359" s="392"/>
      <c r="B359" s="160"/>
      <c r="C359" s="161"/>
      <c r="D359" s="161"/>
      <c r="E359" s="255"/>
      <c r="F359" s="396">
        <v>0</v>
      </c>
      <c r="G359" s="181"/>
      <c r="H359" s="186"/>
      <c r="I359" s="162"/>
      <c r="J359" s="163"/>
      <c r="K359" s="164"/>
      <c r="L359" s="164"/>
      <c r="M359" s="187"/>
      <c r="N359" s="458"/>
      <c r="O359" s="463"/>
      <c r="P359" s="190"/>
      <c r="Q359" s="165"/>
      <c r="R359" s="166"/>
      <c r="S359" s="191"/>
      <c r="T359" s="195"/>
      <c r="U359" s="167"/>
      <c r="V359" s="196"/>
      <c r="W359" s="199">
        <f t="shared" si="72"/>
        <v>0</v>
      </c>
      <c r="X359" s="344">
        <f>IF(G359&gt;0,HLOOKUP(C359,'Utility Allowances'!$O$33:$S$34,2),0)</f>
        <v>0</v>
      </c>
      <c r="Y359" s="345">
        <f t="shared" si="73"/>
        <v>0</v>
      </c>
      <c r="Z359" s="168">
        <f t="shared" si="74"/>
        <v>0</v>
      </c>
      <c r="AA359" s="346">
        <f t="shared" si="75"/>
        <v>0</v>
      </c>
      <c r="AB359" s="344">
        <f>IF(Y359&gt;0,VLOOKUP($Y359,'Reference Data 2'!$B$7:$C$71,2),0)</f>
        <v>0</v>
      </c>
      <c r="AC359" s="347">
        <f t="shared" si="76"/>
        <v>0</v>
      </c>
      <c r="AD359" s="348">
        <f t="shared" si="77"/>
        <v>0</v>
      </c>
      <c r="AE359" s="349">
        <f>IF(Y359&gt;0,VLOOKUP($Y359,'Reference Data 2'!$B$9:$D$71,3),0)</f>
        <v>0</v>
      </c>
      <c r="AF359" s="347">
        <f t="shared" si="78"/>
        <v>0</v>
      </c>
      <c r="AG359" s="346">
        <f t="shared" si="79"/>
        <v>0</v>
      </c>
      <c r="AH359" s="350">
        <f t="shared" si="80"/>
        <v>0</v>
      </c>
      <c r="AI359" s="351">
        <f t="shared" si="81"/>
        <v>0</v>
      </c>
      <c r="AJ359" s="352">
        <f t="shared" si="82"/>
        <v>0</v>
      </c>
      <c r="AK359" s="349">
        <f>IF(AA359&gt;0,VLOOKUP(C359,'Reference Data 1'!$N$13:$O$17,2),0)</f>
        <v>0</v>
      </c>
      <c r="AL359" s="346">
        <f t="shared" si="83"/>
        <v>0</v>
      </c>
      <c r="AM359" s="353">
        <f t="shared" si="84"/>
        <v>0</v>
      </c>
      <c r="AN359" s="354">
        <f t="shared" si="85"/>
        <v>0</v>
      </c>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row>
    <row r="360" spans="1:219" ht="13.9" customHeight="1">
      <c r="A360" s="392"/>
      <c r="B360" s="160"/>
      <c r="C360" s="161"/>
      <c r="D360" s="161"/>
      <c r="E360" s="255"/>
      <c r="F360" s="396">
        <v>0</v>
      </c>
      <c r="G360" s="181"/>
      <c r="H360" s="186"/>
      <c r="I360" s="162"/>
      <c r="J360" s="163"/>
      <c r="K360" s="164"/>
      <c r="L360" s="164"/>
      <c r="M360" s="187"/>
      <c r="N360" s="458"/>
      <c r="O360" s="463"/>
      <c r="P360" s="190"/>
      <c r="Q360" s="165"/>
      <c r="R360" s="166"/>
      <c r="S360" s="191"/>
      <c r="T360" s="195"/>
      <c r="U360" s="167"/>
      <c r="V360" s="196"/>
      <c r="W360" s="199">
        <f t="shared" si="72"/>
        <v>0</v>
      </c>
      <c r="X360" s="344">
        <f>IF(G360&gt;0,HLOOKUP(C360,'Utility Allowances'!$O$33:$S$34,2),0)</f>
        <v>0</v>
      </c>
      <c r="Y360" s="345">
        <f t="shared" si="73"/>
        <v>0</v>
      </c>
      <c r="Z360" s="168">
        <f t="shared" si="74"/>
        <v>0</v>
      </c>
      <c r="AA360" s="346">
        <f t="shared" si="75"/>
        <v>0</v>
      </c>
      <c r="AB360" s="344">
        <f>IF(Y360&gt;0,VLOOKUP($Y360,'Reference Data 2'!$B$7:$C$71,2),0)</f>
        <v>0</v>
      </c>
      <c r="AC360" s="347">
        <f t="shared" si="76"/>
        <v>0</v>
      </c>
      <c r="AD360" s="348">
        <f t="shared" si="77"/>
        <v>0</v>
      </c>
      <c r="AE360" s="349">
        <f>IF(Y360&gt;0,VLOOKUP($Y360,'Reference Data 2'!$B$9:$D$71,3),0)</f>
        <v>0</v>
      </c>
      <c r="AF360" s="347">
        <f t="shared" si="78"/>
        <v>0</v>
      </c>
      <c r="AG360" s="346">
        <f t="shared" si="79"/>
        <v>0</v>
      </c>
      <c r="AH360" s="350">
        <f t="shared" si="80"/>
        <v>0</v>
      </c>
      <c r="AI360" s="351">
        <f t="shared" si="81"/>
        <v>0</v>
      </c>
      <c r="AJ360" s="352">
        <f t="shared" si="82"/>
        <v>0</v>
      </c>
      <c r="AK360" s="349">
        <f>IF(AA360&gt;0,VLOOKUP(C360,'Reference Data 1'!$N$13:$O$17,2),0)</f>
        <v>0</v>
      </c>
      <c r="AL360" s="346">
        <f t="shared" si="83"/>
        <v>0</v>
      </c>
      <c r="AM360" s="353">
        <f t="shared" si="84"/>
        <v>0</v>
      </c>
      <c r="AN360" s="354">
        <f t="shared" si="85"/>
        <v>0</v>
      </c>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row>
    <row r="361" spans="1:219" ht="13.9" customHeight="1">
      <c r="A361" s="392"/>
      <c r="B361" s="160"/>
      <c r="C361" s="161"/>
      <c r="D361" s="161"/>
      <c r="E361" s="255"/>
      <c r="F361" s="396">
        <v>0</v>
      </c>
      <c r="G361" s="181"/>
      <c r="H361" s="186"/>
      <c r="I361" s="162"/>
      <c r="J361" s="163"/>
      <c r="K361" s="164"/>
      <c r="L361" s="164"/>
      <c r="M361" s="187"/>
      <c r="N361" s="458"/>
      <c r="O361" s="463"/>
      <c r="P361" s="190"/>
      <c r="Q361" s="165"/>
      <c r="R361" s="166"/>
      <c r="S361" s="191"/>
      <c r="T361" s="195"/>
      <c r="U361" s="167"/>
      <c r="V361" s="196"/>
      <c r="W361" s="199">
        <f t="shared" si="72"/>
        <v>0</v>
      </c>
      <c r="X361" s="344">
        <f>IF(G361&gt;0,HLOOKUP(C361,'Utility Allowances'!$O$33:$S$34,2),0)</f>
        <v>0</v>
      </c>
      <c r="Y361" s="345">
        <f t="shared" si="73"/>
        <v>0</v>
      </c>
      <c r="Z361" s="168">
        <f t="shared" si="74"/>
        <v>0</v>
      </c>
      <c r="AA361" s="346">
        <f t="shared" si="75"/>
        <v>0</v>
      </c>
      <c r="AB361" s="344">
        <f>IF(Y361&gt;0,VLOOKUP($Y361,'Reference Data 2'!$B$7:$C$71,2),0)</f>
        <v>0</v>
      </c>
      <c r="AC361" s="347">
        <f t="shared" si="76"/>
        <v>0</v>
      </c>
      <c r="AD361" s="348">
        <f t="shared" si="77"/>
        <v>0</v>
      </c>
      <c r="AE361" s="349">
        <f>IF(Y361&gt;0,VLOOKUP($Y361,'Reference Data 2'!$B$9:$D$71,3),0)</f>
        <v>0</v>
      </c>
      <c r="AF361" s="347">
        <f t="shared" si="78"/>
        <v>0</v>
      </c>
      <c r="AG361" s="346">
        <f t="shared" si="79"/>
        <v>0</v>
      </c>
      <c r="AH361" s="350">
        <f t="shared" si="80"/>
        <v>0</v>
      </c>
      <c r="AI361" s="351">
        <f t="shared" si="81"/>
        <v>0</v>
      </c>
      <c r="AJ361" s="352">
        <f t="shared" si="82"/>
        <v>0</v>
      </c>
      <c r="AK361" s="349">
        <f>IF(AA361&gt;0,VLOOKUP(C361,'Reference Data 1'!$N$13:$O$17,2),0)</f>
        <v>0</v>
      </c>
      <c r="AL361" s="346">
        <f t="shared" si="83"/>
        <v>0</v>
      </c>
      <c r="AM361" s="353">
        <f t="shared" si="84"/>
        <v>0</v>
      </c>
      <c r="AN361" s="354">
        <f t="shared" si="85"/>
        <v>0</v>
      </c>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row>
    <row r="362" spans="1:219" ht="13.9" customHeight="1">
      <c r="A362" s="392"/>
      <c r="B362" s="160"/>
      <c r="C362" s="161"/>
      <c r="D362" s="161"/>
      <c r="E362" s="255"/>
      <c r="F362" s="396">
        <v>0</v>
      </c>
      <c r="G362" s="181"/>
      <c r="H362" s="186"/>
      <c r="I362" s="162"/>
      <c r="J362" s="163"/>
      <c r="K362" s="164"/>
      <c r="L362" s="164"/>
      <c r="M362" s="187"/>
      <c r="N362" s="458"/>
      <c r="O362" s="463"/>
      <c r="P362" s="190"/>
      <c r="Q362" s="165"/>
      <c r="R362" s="166"/>
      <c r="S362" s="191"/>
      <c r="T362" s="195"/>
      <c r="U362" s="167"/>
      <c r="V362" s="196"/>
      <c r="W362" s="199">
        <f t="shared" si="72"/>
        <v>0</v>
      </c>
      <c r="X362" s="344">
        <f>IF(G362&gt;0,HLOOKUP(C362,'Utility Allowances'!$O$33:$S$34,2),0)</f>
        <v>0</v>
      </c>
      <c r="Y362" s="345">
        <f t="shared" si="73"/>
        <v>0</v>
      </c>
      <c r="Z362" s="168">
        <f t="shared" si="74"/>
        <v>0</v>
      </c>
      <c r="AA362" s="346">
        <f t="shared" si="75"/>
        <v>0</v>
      </c>
      <c r="AB362" s="344">
        <f>IF(Y362&gt;0,VLOOKUP($Y362,'Reference Data 2'!$B$7:$C$71,2),0)</f>
        <v>0</v>
      </c>
      <c r="AC362" s="347">
        <f t="shared" si="76"/>
        <v>0</v>
      </c>
      <c r="AD362" s="348">
        <f t="shared" si="77"/>
        <v>0</v>
      </c>
      <c r="AE362" s="349">
        <f>IF(Y362&gt;0,VLOOKUP($Y362,'Reference Data 2'!$B$9:$D$71,3),0)</f>
        <v>0</v>
      </c>
      <c r="AF362" s="347">
        <f t="shared" si="78"/>
        <v>0</v>
      </c>
      <c r="AG362" s="346">
        <f t="shared" si="79"/>
        <v>0</v>
      </c>
      <c r="AH362" s="350">
        <f t="shared" si="80"/>
        <v>0</v>
      </c>
      <c r="AI362" s="351">
        <f t="shared" si="81"/>
        <v>0</v>
      </c>
      <c r="AJ362" s="352">
        <f t="shared" si="82"/>
        <v>0</v>
      </c>
      <c r="AK362" s="349">
        <f>IF(AA362&gt;0,VLOOKUP(C362,'Reference Data 1'!$N$13:$O$17,2),0)</f>
        <v>0</v>
      </c>
      <c r="AL362" s="346">
        <f t="shared" si="83"/>
        <v>0</v>
      </c>
      <c r="AM362" s="353">
        <f t="shared" si="84"/>
        <v>0</v>
      </c>
      <c r="AN362" s="354">
        <f t="shared" si="85"/>
        <v>0</v>
      </c>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row>
    <row r="363" spans="1:219" ht="13.9" customHeight="1">
      <c r="A363" s="392"/>
      <c r="B363" s="160"/>
      <c r="C363" s="161"/>
      <c r="D363" s="161"/>
      <c r="E363" s="255"/>
      <c r="F363" s="396">
        <v>0</v>
      </c>
      <c r="G363" s="181"/>
      <c r="H363" s="186"/>
      <c r="I363" s="162"/>
      <c r="J363" s="163"/>
      <c r="K363" s="164"/>
      <c r="L363" s="164"/>
      <c r="M363" s="187"/>
      <c r="N363" s="458"/>
      <c r="O363" s="463"/>
      <c r="P363" s="190"/>
      <c r="Q363" s="165"/>
      <c r="R363" s="166"/>
      <c r="S363" s="191"/>
      <c r="T363" s="195"/>
      <c r="U363" s="167"/>
      <c r="V363" s="196"/>
      <c r="W363" s="199">
        <f t="shared" si="72"/>
        <v>0</v>
      </c>
      <c r="X363" s="344">
        <f>IF(G363&gt;0,HLOOKUP(C363,'Utility Allowances'!$O$33:$S$34,2),0)</f>
        <v>0</v>
      </c>
      <c r="Y363" s="345">
        <f t="shared" si="73"/>
        <v>0</v>
      </c>
      <c r="Z363" s="168">
        <f t="shared" si="74"/>
        <v>0</v>
      </c>
      <c r="AA363" s="346">
        <f t="shared" si="75"/>
        <v>0</v>
      </c>
      <c r="AB363" s="344">
        <f>IF(Y363&gt;0,VLOOKUP($Y363,'Reference Data 2'!$B$7:$C$71,2),0)</f>
        <v>0</v>
      </c>
      <c r="AC363" s="347">
        <f t="shared" si="76"/>
        <v>0</v>
      </c>
      <c r="AD363" s="348">
        <f t="shared" si="77"/>
        <v>0</v>
      </c>
      <c r="AE363" s="349">
        <f>IF(Y363&gt;0,VLOOKUP($Y363,'Reference Data 2'!$B$9:$D$71,3),0)</f>
        <v>0</v>
      </c>
      <c r="AF363" s="347">
        <f t="shared" si="78"/>
        <v>0</v>
      </c>
      <c r="AG363" s="346">
        <f t="shared" si="79"/>
        <v>0</v>
      </c>
      <c r="AH363" s="350">
        <f t="shared" si="80"/>
        <v>0</v>
      </c>
      <c r="AI363" s="351">
        <f t="shared" si="81"/>
        <v>0</v>
      </c>
      <c r="AJ363" s="352">
        <f t="shared" si="82"/>
        <v>0</v>
      </c>
      <c r="AK363" s="349">
        <f>IF(AA363&gt;0,VLOOKUP(C363,'Reference Data 1'!$N$13:$O$17,2),0)</f>
        <v>0</v>
      </c>
      <c r="AL363" s="346">
        <f t="shared" si="83"/>
        <v>0</v>
      </c>
      <c r="AM363" s="353">
        <f t="shared" si="84"/>
        <v>0</v>
      </c>
      <c r="AN363" s="354">
        <f t="shared" si="85"/>
        <v>0</v>
      </c>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row>
    <row r="364" spans="1:219" ht="13.9" customHeight="1">
      <c r="A364" s="392"/>
      <c r="B364" s="160"/>
      <c r="C364" s="161"/>
      <c r="D364" s="161"/>
      <c r="E364" s="255"/>
      <c r="F364" s="396">
        <v>0</v>
      </c>
      <c r="G364" s="181"/>
      <c r="H364" s="186"/>
      <c r="I364" s="162"/>
      <c r="J364" s="163"/>
      <c r="K364" s="164"/>
      <c r="L364" s="164"/>
      <c r="M364" s="187"/>
      <c r="N364" s="458"/>
      <c r="O364" s="463"/>
      <c r="P364" s="190"/>
      <c r="Q364" s="165"/>
      <c r="R364" s="166"/>
      <c r="S364" s="191"/>
      <c r="T364" s="195"/>
      <c r="U364" s="167"/>
      <c r="V364" s="196"/>
      <c r="W364" s="199">
        <f t="shared" si="72"/>
        <v>0</v>
      </c>
      <c r="X364" s="344">
        <f>IF(G364&gt;0,HLOOKUP(C364,'Utility Allowances'!$O$33:$S$34,2),0)</f>
        <v>0</v>
      </c>
      <c r="Y364" s="345">
        <f t="shared" si="73"/>
        <v>0</v>
      </c>
      <c r="Z364" s="168">
        <f t="shared" si="74"/>
        <v>0</v>
      </c>
      <c r="AA364" s="346">
        <f t="shared" si="75"/>
        <v>0</v>
      </c>
      <c r="AB364" s="344">
        <f>IF(Y364&gt;0,VLOOKUP($Y364,'Reference Data 2'!$B$7:$C$71,2),0)</f>
        <v>0</v>
      </c>
      <c r="AC364" s="347">
        <f t="shared" si="76"/>
        <v>0</v>
      </c>
      <c r="AD364" s="348">
        <f t="shared" si="77"/>
        <v>0</v>
      </c>
      <c r="AE364" s="349">
        <f>IF(Y364&gt;0,VLOOKUP($Y364,'Reference Data 2'!$B$9:$D$71,3),0)</f>
        <v>0</v>
      </c>
      <c r="AF364" s="347">
        <f t="shared" si="78"/>
        <v>0</v>
      </c>
      <c r="AG364" s="346">
        <f t="shared" si="79"/>
        <v>0</v>
      </c>
      <c r="AH364" s="350">
        <f t="shared" si="80"/>
        <v>0</v>
      </c>
      <c r="AI364" s="351">
        <f t="shared" si="81"/>
        <v>0</v>
      </c>
      <c r="AJ364" s="352">
        <f t="shared" si="82"/>
        <v>0</v>
      </c>
      <c r="AK364" s="349">
        <f>IF(AA364&gt;0,VLOOKUP(C364,'Reference Data 1'!$N$13:$O$17,2),0)</f>
        <v>0</v>
      </c>
      <c r="AL364" s="346">
        <f t="shared" si="83"/>
        <v>0</v>
      </c>
      <c r="AM364" s="353">
        <f t="shared" si="84"/>
        <v>0</v>
      </c>
      <c r="AN364" s="354">
        <f t="shared" si="85"/>
        <v>0</v>
      </c>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row>
    <row r="365" spans="1:219" ht="13.9" customHeight="1">
      <c r="A365" s="392"/>
      <c r="B365" s="160"/>
      <c r="C365" s="161"/>
      <c r="D365" s="161"/>
      <c r="E365" s="255"/>
      <c r="F365" s="396">
        <v>0</v>
      </c>
      <c r="G365" s="181"/>
      <c r="H365" s="186"/>
      <c r="I365" s="162"/>
      <c r="J365" s="163"/>
      <c r="K365" s="164"/>
      <c r="L365" s="164"/>
      <c r="M365" s="187"/>
      <c r="N365" s="458"/>
      <c r="O365" s="463"/>
      <c r="P365" s="190"/>
      <c r="Q365" s="165"/>
      <c r="R365" s="166"/>
      <c r="S365" s="191"/>
      <c r="T365" s="195"/>
      <c r="U365" s="167"/>
      <c r="V365" s="196"/>
      <c r="W365" s="199">
        <f t="shared" si="72"/>
        <v>0</v>
      </c>
      <c r="X365" s="344">
        <f>IF(G365&gt;0,HLOOKUP(C365,'Utility Allowances'!$O$33:$S$34,2),0)</f>
        <v>0</v>
      </c>
      <c r="Y365" s="345">
        <f t="shared" si="73"/>
        <v>0</v>
      </c>
      <c r="Z365" s="168">
        <f t="shared" si="74"/>
        <v>0</v>
      </c>
      <c r="AA365" s="346">
        <f t="shared" si="75"/>
        <v>0</v>
      </c>
      <c r="AB365" s="344">
        <f>IF(Y365&gt;0,VLOOKUP($Y365,'Reference Data 2'!$B$7:$C$71,2),0)</f>
        <v>0</v>
      </c>
      <c r="AC365" s="347">
        <f t="shared" si="76"/>
        <v>0</v>
      </c>
      <c r="AD365" s="348">
        <f t="shared" si="77"/>
        <v>0</v>
      </c>
      <c r="AE365" s="349">
        <f>IF(Y365&gt;0,VLOOKUP($Y365,'Reference Data 2'!$B$9:$D$71,3),0)</f>
        <v>0</v>
      </c>
      <c r="AF365" s="347">
        <f t="shared" si="78"/>
        <v>0</v>
      </c>
      <c r="AG365" s="346">
        <f t="shared" si="79"/>
        <v>0</v>
      </c>
      <c r="AH365" s="350">
        <f t="shared" si="80"/>
        <v>0</v>
      </c>
      <c r="AI365" s="351">
        <f t="shared" si="81"/>
        <v>0</v>
      </c>
      <c r="AJ365" s="352">
        <f t="shared" si="82"/>
        <v>0</v>
      </c>
      <c r="AK365" s="349">
        <f>IF(AA365&gt;0,VLOOKUP(C365,'Reference Data 1'!$N$13:$O$17,2),0)</f>
        <v>0</v>
      </c>
      <c r="AL365" s="346">
        <f t="shared" si="83"/>
        <v>0</v>
      </c>
      <c r="AM365" s="353">
        <f t="shared" si="84"/>
        <v>0</v>
      </c>
      <c r="AN365" s="354">
        <f t="shared" si="85"/>
        <v>0</v>
      </c>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row>
    <row r="366" spans="1:219" ht="13.9" customHeight="1">
      <c r="A366" s="392"/>
      <c r="B366" s="160"/>
      <c r="C366" s="161"/>
      <c r="D366" s="161"/>
      <c r="E366" s="255"/>
      <c r="F366" s="396">
        <v>0</v>
      </c>
      <c r="G366" s="181"/>
      <c r="H366" s="186"/>
      <c r="I366" s="162"/>
      <c r="J366" s="163"/>
      <c r="K366" s="164"/>
      <c r="L366" s="164"/>
      <c r="M366" s="187"/>
      <c r="N366" s="458"/>
      <c r="O366" s="463"/>
      <c r="P366" s="190"/>
      <c r="Q366" s="165"/>
      <c r="R366" s="166"/>
      <c r="S366" s="191"/>
      <c r="T366" s="195"/>
      <c r="U366" s="167"/>
      <c r="V366" s="196"/>
      <c r="W366" s="199">
        <f t="shared" si="72"/>
        <v>0</v>
      </c>
      <c r="X366" s="344">
        <f>IF(G366&gt;0,HLOOKUP(C366,'Utility Allowances'!$O$33:$S$34,2),0)</f>
        <v>0</v>
      </c>
      <c r="Y366" s="345">
        <f t="shared" si="73"/>
        <v>0</v>
      </c>
      <c r="Z366" s="168">
        <f t="shared" si="74"/>
        <v>0</v>
      </c>
      <c r="AA366" s="346">
        <f t="shared" si="75"/>
        <v>0</v>
      </c>
      <c r="AB366" s="344">
        <f>IF(Y366&gt;0,VLOOKUP($Y366,'Reference Data 2'!$B$7:$C$71,2),0)</f>
        <v>0</v>
      </c>
      <c r="AC366" s="347">
        <f t="shared" si="76"/>
        <v>0</v>
      </c>
      <c r="AD366" s="348">
        <f t="shared" si="77"/>
        <v>0</v>
      </c>
      <c r="AE366" s="349">
        <f>IF(Y366&gt;0,VLOOKUP($Y366,'Reference Data 2'!$B$9:$D$71,3),0)</f>
        <v>0</v>
      </c>
      <c r="AF366" s="347">
        <f t="shared" si="78"/>
        <v>0</v>
      </c>
      <c r="AG366" s="346">
        <f t="shared" si="79"/>
        <v>0</v>
      </c>
      <c r="AH366" s="350">
        <f t="shared" si="80"/>
        <v>0</v>
      </c>
      <c r="AI366" s="351">
        <f t="shared" si="81"/>
        <v>0</v>
      </c>
      <c r="AJ366" s="352">
        <f t="shared" si="82"/>
        <v>0</v>
      </c>
      <c r="AK366" s="349">
        <f>IF(AA366&gt;0,VLOOKUP(C366,'Reference Data 1'!$N$13:$O$17,2),0)</f>
        <v>0</v>
      </c>
      <c r="AL366" s="346">
        <f t="shared" si="83"/>
        <v>0</v>
      </c>
      <c r="AM366" s="353">
        <f t="shared" si="84"/>
        <v>0</v>
      </c>
      <c r="AN366" s="354">
        <f t="shared" si="85"/>
        <v>0</v>
      </c>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row>
    <row r="367" spans="1:219" ht="13.9" customHeight="1">
      <c r="A367" s="392"/>
      <c r="B367" s="160"/>
      <c r="C367" s="161"/>
      <c r="D367" s="161"/>
      <c r="E367" s="255"/>
      <c r="F367" s="396">
        <v>0</v>
      </c>
      <c r="G367" s="181"/>
      <c r="H367" s="186"/>
      <c r="I367" s="162"/>
      <c r="J367" s="163"/>
      <c r="K367" s="164"/>
      <c r="L367" s="164"/>
      <c r="M367" s="187"/>
      <c r="N367" s="458"/>
      <c r="O367" s="463"/>
      <c r="P367" s="190"/>
      <c r="Q367" s="165"/>
      <c r="R367" s="166"/>
      <c r="S367" s="191"/>
      <c r="T367" s="195"/>
      <c r="U367" s="167"/>
      <c r="V367" s="196"/>
      <c r="W367" s="199">
        <f t="shared" si="72"/>
        <v>0</v>
      </c>
      <c r="X367" s="344">
        <f>IF(G367&gt;0,HLOOKUP(C367,'Utility Allowances'!$O$33:$S$34,2),0)</f>
        <v>0</v>
      </c>
      <c r="Y367" s="345">
        <f t="shared" si="73"/>
        <v>0</v>
      </c>
      <c r="Z367" s="168">
        <f t="shared" si="74"/>
        <v>0</v>
      </c>
      <c r="AA367" s="346">
        <f t="shared" si="75"/>
        <v>0</v>
      </c>
      <c r="AB367" s="344">
        <f>IF(Y367&gt;0,VLOOKUP($Y367,'Reference Data 2'!$B$7:$C$71,2),0)</f>
        <v>0</v>
      </c>
      <c r="AC367" s="347">
        <f t="shared" si="76"/>
        <v>0</v>
      </c>
      <c r="AD367" s="348">
        <f t="shared" si="77"/>
        <v>0</v>
      </c>
      <c r="AE367" s="349">
        <f>IF(Y367&gt;0,VLOOKUP($Y367,'Reference Data 2'!$B$9:$D$71,3),0)</f>
        <v>0</v>
      </c>
      <c r="AF367" s="347">
        <f t="shared" si="78"/>
        <v>0</v>
      </c>
      <c r="AG367" s="346">
        <f t="shared" si="79"/>
        <v>0</v>
      </c>
      <c r="AH367" s="350">
        <f t="shared" si="80"/>
        <v>0</v>
      </c>
      <c r="AI367" s="351">
        <f t="shared" si="81"/>
        <v>0</v>
      </c>
      <c r="AJ367" s="352">
        <f t="shared" si="82"/>
        <v>0</v>
      </c>
      <c r="AK367" s="349">
        <f>IF(AA367&gt;0,VLOOKUP(C367,'Reference Data 1'!$N$13:$O$17,2),0)</f>
        <v>0</v>
      </c>
      <c r="AL367" s="346">
        <f t="shared" si="83"/>
        <v>0</v>
      </c>
      <c r="AM367" s="353">
        <f t="shared" si="84"/>
        <v>0</v>
      </c>
      <c r="AN367" s="354">
        <f t="shared" si="85"/>
        <v>0</v>
      </c>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row>
    <row r="368" spans="1:219" ht="13.9" customHeight="1">
      <c r="A368" s="392"/>
      <c r="B368" s="160"/>
      <c r="C368" s="161"/>
      <c r="D368" s="161"/>
      <c r="E368" s="255"/>
      <c r="F368" s="396">
        <v>0</v>
      </c>
      <c r="G368" s="181"/>
      <c r="H368" s="186"/>
      <c r="I368" s="162"/>
      <c r="J368" s="163"/>
      <c r="K368" s="164"/>
      <c r="L368" s="164"/>
      <c r="M368" s="187"/>
      <c r="N368" s="458"/>
      <c r="O368" s="463"/>
      <c r="P368" s="190"/>
      <c r="Q368" s="165"/>
      <c r="R368" s="166"/>
      <c r="S368" s="191"/>
      <c r="T368" s="195"/>
      <c r="U368" s="167"/>
      <c r="V368" s="196"/>
      <c r="W368" s="199">
        <f t="shared" si="72"/>
        <v>0</v>
      </c>
      <c r="X368" s="344">
        <f>IF(G368&gt;0,HLOOKUP(C368,'Utility Allowances'!$O$33:$S$34,2),0)</f>
        <v>0</v>
      </c>
      <c r="Y368" s="345">
        <f t="shared" si="73"/>
        <v>0</v>
      </c>
      <c r="Z368" s="168">
        <f t="shared" si="74"/>
        <v>0</v>
      </c>
      <c r="AA368" s="346">
        <f t="shared" si="75"/>
        <v>0</v>
      </c>
      <c r="AB368" s="344">
        <f>IF(Y368&gt;0,VLOOKUP($Y368,'Reference Data 2'!$B$7:$C$71,2),0)</f>
        <v>0</v>
      </c>
      <c r="AC368" s="347">
        <f t="shared" si="76"/>
        <v>0</v>
      </c>
      <c r="AD368" s="348">
        <f t="shared" si="77"/>
        <v>0</v>
      </c>
      <c r="AE368" s="349">
        <f>IF(Y368&gt;0,VLOOKUP($Y368,'Reference Data 2'!$B$9:$D$71,3),0)</f>
        <v>0</v>
      </c>
      <c r="AF368" s="347">
        <f t="shared" si="78"/>
        <v>0</v>
      </c>
      <c r="AG368" s="346">
        <f t="shared" si="79"/>
        <v>0</v>
      </c>
      <c r="AH368" s="350">
        <f t="shared" si="80"/>
        <v>0</v>
      </c>
      <c r="AI368" s="351">
        <f t="shared" si="81"/>
        <v>0</v>
      </c>
      <c r="AJ368" s="352">
        <f t="shared" si="82"/>
        <v>0</v>
      </c>
      <c r="AK368" s="349">
        <f>IF(AA368&gt;0,VLOOKUP(C368,'Reference Data 1'!$N$13:$O$17,2),0)</f>
        <v>0</v>
      </c>
      <c r="AL368" s="346">
        <f t="shared" si="83"/>
        <v>0</v>
      </c>
      <c r="AM368" s="353">
        <f t="shared" si="84"/>
        <v>0</v>
      </c>
      <c r="AN368" s="354">
        <f t="shared" si="85"/>
        <v>0</v>
      </c>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row>
    <row r="369" spans="1:219" ht="13.9" customHeight="1">
      <c r="A369" s="392"/>
      <c r="B369" s="160"/>
      <c r="C369" s="161"/>
      <c r="D369" s="161"/>
      <c r="E369" s="255"/>
      <c r="F369" s="396">
        <v>0</v>
      </c>
      <c r="G369" s="181"/>
      <c r="H369" s="186"/>
      <c r="I369" s="162"/>
      <c r="J369" s="163"/>
      <c r="K369" s="164"/>
      <c r="L369" s="164"/>
      <c r="M369" s="187"/>
      <c r="N369" s="458"/>
      <c r="O369" s="463"/>
      <c r="P369" s="190"/>
      <c r="Q369" s="165"/>
      <c r="R369" s="166"/>
      <c r="S369" s="191"/>
      <c r="T369" s="195"/>
      <c r="U369" s="167"/>
      <c r="V369" s="196"/>
      <c r="W369" s="199">
        <f t="shared" si="72"/>
        <v>0</v>
      </c>
      <c r="X369" s="344">
        <f>IF(G369&gt;0,HLOOKUP(C369,'Utility Allowances'!$O$33:$S$34,2),0)</f>
        <v>0</v>
      </c>
      <c r="Y369" s="345">
        <f t="shared" si="73"/>
        <v>0</v>
      </c>
      <c r="Z369" s="168">
        <f t="shared" si="74"/>
        <v>0</v>
      </c>
      <c r="AA369" s="346">
        <f t="shared" si="75"/>
        <v>0</v>
      </c>
      <c r="AB369" s="344">
        <f>IF(Y369&gt;0,VLOOKUP($Y369,'Reference Data 2'!$B$7:$C$71,2),0)</f>
        <v>0</v>
      </c>
      <c r="AC369" s="347">
        <f t="shared" si="76"/>
        <v>0</v>
      </c>
      <c r="AD369" s="348">
        <f t="shared" si="77"/>
        <v>0</v>
      </c>
      <c r="AE369" s="349">
        <f>IF(Y369&gt;0,VLOOKUP($Y369,'Reference Data 2'!$B$9:$D$71,3),0)</f>
        <v>0</v>
      </c>
      <c r="AF369" s="347">
        <f t="shared" si="78"/>
        <v>0</v>
      </c>
      <c r="AG369" s="346">
        <f t="shared" si="79"/>
        <v>0</v>
      </c>
      <c r="AH369" s="350">
        <f t="shared" si="80"/>
        <v>0</v>
      </c>
      <c r="AI369" s="351">
        <f t="shared" si="81"/>
        <v>0</v>
      </c>
      <c r="AJ369" s="352">
        <f t="shared" si="82"/>
        <v>0</v>
      </c>
      <c r="AK369" s="349">
        <f>IF(AA369&gt;0,VLOOKUP(C369,'Reference Data 1'!$N$13:$O$17,2),0)</f>
        <v>0</v>
      </c>
      <c r="AL369" s="346">
        <f t="shared" si="83"/>
        <v>0</v>
      </c>
      <c r="AM369" s="353">
        <f t="shared" si="84"/>
        <v>0</v>
      </c>
      <c r="AN369" s="354">
        <f t="shared" si="85"/>
        <v>0</v>
      </c>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row>
    <row r="370" spans="1:219" ht="13.9" customHeight="1">
      <c r="A370" s="392"/>
      <c r="B370" s="160"/>
      <c r="C370" s="161"/>
      <c r="D370" s="161"/>
      <c r="E370" s="255"/>
      <c r="F370" s="396">
        <v>0</v>
      </c>
      <c r="G370" s="181"/>
      <c r="H370" s="186"/>
      <c r="I370" s="162"/>
      <c r="J370" s="163"/>
      <c r="K370" s="164"/>
      <c r="L370" s="164"/>
      <c r="M370" s="187"/>
      <c r="N370" s="458"/>
      <c r="O370" s="463"/>
      <c r="P370" s="190"/>
      <c r="Q370" s="165"/>
      <c r="R370" s="166"/>
      <c r="S370" s="191"/>
      <c r="T370" s="195"/>
      <c r="U370" s="167"/>
      <c r="V370" s="196"/>
      <c r="W370" s="199">
        <f t="shared" si="72"/>
        <v>0</v>
      </c>
      <c r="X370" s="344">
        <f>IF(G370&gt;0,HLOOKUP(C370,'Utility Allowances'!$O$33:$S$34,2),0)</f>
        <v>0</v>
      </c>
      <c r="Y370" s="345">
        <f t="shared" si="73"/>
        <v>0</v>
      </c>
      <c r="Z370" s="168">
        <f t="shared" si="74"/>
        <v>0</v>
      </c>
      <c r="AA370" s="346">
        <f t="shared" si="75"/>
        <v>0</v>
      </c>
      <c r="AB370" s="344">
        <f>IF(Y370&gt;0,VLOOKUP($Y370,'Reference Data 2'!$B$7:$C$71,2),0)</f>
        <v>0</v>
      </c>
      <c r="AC370" s="347">
        <f t="shared" si="76"/>
        <v>0</v>
      </c>
      <c r="AD370" s="348">
        <f t="shared" si="77"/>
        <v>0</v>
      </c>
      <c r="AE370" s="349">
        <f>IF(Y370&gt;0,VLOOKUP($Y370,'Reference Data 2'!$B$9:$D$71,3),0)</f>
        <v>0</v>
      </c>
      <c r="AF370" s="347">
        <f t="shared" si="78"/>
        <v>0</v>
      </c>
      <c r="AG370" s="346">
        <f t="shared" si="79"/>
        <v>0</v>
      </c>
      <c r="AH370" s="350">
        <f t="shared" si="80"/>
        <v>0</v>
      </c>
      <c r="AI370" s="351">
        <f t="shared" si="81"/>
        <v>0</v>
      </c>
      <c r="AJ370" s="352">
        <f t="shared" si="82"/>
        <v>0</v>
      </c>
      <c r="AK370" s="349">
        <f>IF(AA370&gt;0,VLOOKUP(C370,'Reference Data 1'!$N$13:$O$17,2),0)</f>
        <v>0</v>
      </c>
      <c r="AL370" s="346">
        <f t="shared" si="83"/>
        <v>0</v>
      </c>
      <c r="AM370" s="353">
        <f t="shared" si="84"/>
        <v>0</v>
      </c>
      <c r="AN370" s="354">
        <f t="shared" si="85"/>
        <v>0</v>
      </c>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row>
    <row r="371" spans="1:219" ht="13.9" customHeight="1">
      <c r="A371" s="392"/>
      <c r="B371" s="160"/>
      <c r="C371" s="161"/>
      <c r="D371" s="161"/>
      <c r="E371" s="255"/>
      <c r="F371" s="396">
        <v>0</v>
      </c>
      <c r="G371" s="181"/>
      <c r="H371" s="186"/>
      <c r="I371" s="162"/>
      <c r="J371" s="163"/>
      <c r="K371" s="164"/>
      <c r="L371" s="164"/>
      <c r="M371" s="187"/>
      <c r="N371" s="458"/>
      <c r="O371" s="463"/>
      <c r="P371" s="190"/>
      <c r="Q371" s="165"/>
      <c r="R371" s="166"/>
      <c r="S371" s="191"/>
      <c r="T371" s="195"/>
      <c r="U371" s="167"/>
      <c r="V371" s="196"/>
      <c r="W371" s="199">
        <f t="shared" si="72"/>
        <v>0</v>
      </c>
      <c r="X371" s="344">
        <f>IF(G371&gt;0,HLOOKUP(C371,'Utility Allowances'!$O$33:$S$34,2),0)</f>
        <v>0</v>
      </c>
      <c r="Y371" s="345">
        <f t="shared" si="73"/>
        <v>0</v>
      </c>
      <c r="Z371" s="168">
        <f t="shared" si="74"/>
        <v>0</v>
      </c>
      <c r="AA371" s="346">
        <f t="shared" si="75"/>
        <v>0</v>
      </c>
      <c r="AB371" s="344">
        <f>IF(Y371&gt;0,VLOOKUP($Y371,'Reference Data 2'!$B$7:$C$71,2),0)</f>
        <v>0</v>
      </c>
      <c r="AC371" s="347">
        <f t="shared" si="76"/>
        <v>0</v>
      </c>
      <c r="AD371" s="348">
        <f t="shared" si="77"/>
        <v>0</v>
      </c>
      <c r="AE371" s="349">
        <f>IF(Y371&gt;0,VLOOKUP($Y371,'Reference Data 2'!$B$9:$D$71,3),0)</f>
        <v>0</v>
      </c>
      <c r="AF371" s="347">
        <f t="shared" si="78"/>
        <v>0</v>
      </c>
      <c r="AG371" s="346">
        <f t="shared" si="79"/>
        <v>0</v>
      </c>
      <c r="AH371" s="350">
        <f t="shared" si="80"/>
        <v>0</v>
      </c>
      <c r="AI371" s="351">
        <f t="shared" si="81"/>
        <v>0</v>
      </c>
      <c r="AJ371" s="352">
        <f t="shared" si="82"/>
        <v>0</v>
      </c>
      <c r="AK371" s="349">
        <f>IF(AA371&gt;0,VLOOKUP(C371,'Reference Data 1'!$N$13:$O$17,2),0)</f>
        <v>0</v>
      </c>
      <c r="AL371" s="346">
        <f t="shared" si="83"/>
        <v>0</v>
      </c>
      <c r="AM371" s="353">
        <f t="shared" si="84"/>
        <v>0</v>
      </c>
      <c r="AN371" s="354">
        <f t="shared" si="85"/>
        <v>0</v>
      </c>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row>
    <row r="372" spans="1:219" ht="13.9" customHeight="1">
      <c r="A372" s="392"/>
      <c r="B372" s="160"/>
      <c r="C372" s="161"/>
      <c r="D372" s="161"/>
      <c r="E372" s="255"/>
      <c r="F372" s="396">
        <v>0</v>
      </c>
      <c r="G372" s="181"/>
      <c r="H372" s="186"/>
      <c r="I372" s="162"/>
      <c r="J372" s="163"/>
      <c r="K372" s="164"/>
      <c r="L372" s="164"/>
      <c r="M372" s="187"/>
      <c r="N372" s="458"/>
      <c r="O372" s="463"/>
      <c r="P372" s="190"/>
      <c r="Q372" s="165"/>
      <c r="R372" s="166"/>
      <c r="S372" s="191"/>
      <c r="T372" s="195"/>
      <c r="U372" s="167"/>
      <c r="V372" s="196"/>
      <c r="W372" s="199">
        <f t="shared" si="72"/>
        <v>0</v>
      </c>
      <c r="X372" s="344">
        <f>IF(G372&gt;0,HLOOKUP(C372,'Utility Allowances'!$O$33:$S$34,2),0)</f>
        <v>0</v>
      </c>
      <c r="Y372" s="345">
        <f t="shared" si="73"/>
        <v>0</v>
      </c>
      <c r="Z372" s="168">
        <f t="shared" si="74"/>
        <v>0</v>
      </c>
      <c r="AA372" s="346">
        <f t="shared" si="75"/>
        <v>0</v>
      </c>
      <c r="AB372" s="344">
        <f>IF(Y372&gt;0,VLOOKUP($Y372,'Reference Data 2'!$B$7:$C$71,2),0)</f>
        <v>0</v>
      </c>
      <c r="AC372" s="347">
        <f t="shared" si="76"/>
        <v>0</v>
      </c>
      <c r="AD372" s="348">
        <f t="shared" si="77"/>
        <v>0</v>
      </c>
      <c r="AE372" s="349">
        <f>IF(Y372&gt;0,VLOOKUP($Y372,'Reference Data 2'!$B$9:$D$71,3),0)</f>
        <v>0</v>
      </c>
      <c r="AF372" s="347">
        <f t="shared" si="78"/>
        <v>0</v>
      </c>
      <c r="AG372" s="346">
        <f t="shared" si="79"/>
        <v>0</v>
      </c>
      <c r="AH372" s="350">
        <f t="shared" si="80"/>
        <v>0</v>
      </c>
      <c r="AI372" s="351">
        <f t="shared" si="81"/>
        <v>0</v>
      </c>
      <c r="AJ372" s="352">
        <f t="shared" si="82"/>
        <v>0</v>
      </c>
      <c r="AK372" s="349">
        <f>IF(AA372&gt;0,VLOOKUP(C372,'Reference Data 1'!$N$13:$O$17,2),0)</f>
        <v>0</v>
      </c>
      <c r="AL372" s="346">
        <f t="shared" si="83"/>
        <v>0</v>
      </c>
      <c r="AM372" s="353">
        <f t="shared" si="84"/>
        <v>0</v>
      </c>
      <c r="AN372" s="354">
        <f t="shared" si="85"/>
        <v>0</v>
      </c>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row>
    <row r="373" spans="1:219" ht="13.9" customHeight="1">
      <c r="A373" s="392"/>
      <c r="B373" s="160"/>
      <c r="C373" s="161"/>
      <c r="D373" s="161"/>
      <c r="E373" s="255"/>
      <c r="F373" s="396">
        <v>0</v>
      </c>
      <c r="G373" s="181"/>
      <c r="H373" s="186"/>
      <c r="I373" s="162"/>
      <c r="J373" s="163"/>
      <c r="K373" s="164"/>
      <c r="L373" s="164"/>
      <c r="M373" s="187"/>
      <c r="N373" s="458"/>
      <c r="O373" s="463"/>
      <c r="P373" s="190"/>
      <c r="Q373" s="165"/>
      <c r="R373" s="166"/>
      <c r="S373" s="191"/>
      <c r="T373" s="195"/>
      <c r="U373" s="167"/>
      <c r="V373" s="196"/>
      <c r="W373" s="199">
        <f t="shared" si="72"/>
        <v>0</v>
      </c>
      <c r="X373" s="344">
        <f>IF(G373&gt;0,HLOOKUP(C373,'Utility Allowances'!$O$33:$S$34,2),0)</f>
        <v>0</v>
      </c>
      <c r="Y373" s="345">
        <f t="shared" si="73"/>
        <v>0</v>
      </c>
      <c r="Z373" s="168">
        <f t="shared" si="74"/>
        <v>0</v>
      </c>
      <c r="AA373" s="346">
        <f t="shared" si="75"/>
        <v>0</v>
      </c>
      <c r="AB373" s="344">
        <f>IF(Y373&gt;0,VLOOKUP($Y373,'Reference Data 2'!$B$7:$C$71,2),0)</f>
        <v>0</v>
      </c>
      <c r="AC373" s="347">
        <f t="shared" si="76"/>
        <v>0</v>
      </c>
      <c r="AD373" s="348">
        <f t="shared" si="77"/>
        <v>0</v>
      </c>
      <c r="AE373" s="349">
        <f>IF(Y373&gt;0,VLOOKUP($Y373,'Reference Data 2'!$B$9:$D$71,3),0)</f>
        <v>0</v>
      </c>
      <c r="AF373" s="347">
        <f t="shared" si="78"/>
        <v>0</v>
      </c>
      <c r="AG373" s="346">
        <f t="shared" si="79"/>
        <v>0</v>
      </c>
      <c r="AH373" s="350">
        <f t="shared" si="80"/>
        <v>0</v>
      </c>
      <c r="AI373" s="351">
        <f t="shared" si="81"/>
        <v>0</v>
      </c>
      <c r="AJ373" s="352">
        <f t="shared" si="82"/>
        <v>0</v>
      </c>
      <c r="AK373" s="349">
        <f>IF(AA373&gt;0,VLOOKUP(C373,'Reference Data 1'!$N$13:$O$17,2),0)</f>
        <v>0</v>
      </c>
      <c r="AL373" s="346">
        <f t="shared" si="83"/>
        <v>0</v>
      </c>
      <c r="AM373" s="353">
        <f t="shared" si="84"/>
        <v>0</v>
      </c>
      <c r="AN373" s="354">
        <f t="shared" si="85"/>
        <v>0</v>
      </c>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row>
    <row r="374" spans="1:219" ht="13.9" customHeight="1">
      <c r="A374" s="392"/>
      <c r="B374" s="160"/>
      <c r="C374" s="161"/>
      <c r="D374" s="161"/>
      <c r="E374" s="255"/>
      <c r="F374" s="396">
        <v>0</v>
      </c>
      <c r="G374" s="181"/>
      <c r="H374" s="186"/>
      <c r="I374" s="162"/>
      <c r="J374" s="163"/>
      <c r="K374" s="164"/>
      <c r="L374" s="164"/>
      <c r="M374" s="187"/>
      <c r="N374" s="458"/>
      <c r="O374" s="463"/>
      <c r="P374" s="190"/>
      <c r="Q374" s="165"/>
      <c r="R374" s="166"/>
      <c r="S374" s="191"/>
      <c r="T374" s="195"/>
      <c r="U374" s="167"/>
      <c r="V374" s="196"/>
      <c r="W374" s="199">
        <f t="shared" si="72"/>
        <v>0</v>
      </c>
      <c r="X374" s="344">
        <f>IF(G374&gt;0,HLOOKUP(C374,'Utility Allowances'!$O$33:$S$34,2),0)</f>
        <v>0</v>
      </c>
      <c r="Y374" s="345">
        <f t="shared" si="73"/>
        <v>0</v>
      </c>
      <c r="Z374" s="168">
        <f t="shared" si="74"/>
        <v>0</v>
      </c>
      <c r="AA374" s="346">
        <f t="shared" si="75"/>
        <v>0</v>
      </c>
      <c r="AB374" s="344">
        <f>IF(Y374&gt;0,VLOOKUP($Y374,'Reference Data 2'!$B$7:$C$71,2),0)</f>
        <v>0</v>
      </c>
      <c r="AC374" s="347">
        <f t="shared" si="76"/>
        <v>0</v>
      </c>
      <c r="AD374" s="348">
        <f t="shared" si="77"/>
        <v>0</v>
      </c>
      <c r="AE374" s="349">
        <f>IF(Y374&gt;0,VLOOKUP($Y374,'Reference Data 2'!$B$9:$D$71,3),0)</f>
        <v>0</v>
      </c>
      <c r="AF374" s="347">
        <f t="shared" si="78"/>
        <v>0</v>
      </c>
      <c r="AG374" s="346">
        <f t="shared" si="79"/>
        <v>0</v>
      </c>
      <c r="AH374" s="350">
        <f t="shared" si="80"/>
        <v>0</v>
      </c>
      <c r="AI374" s="351">
        <f t="shared" si="81"/>
        <v>0</v>
      </c>
      <c r="AJ374" s="352">
        <f t="shared" si="82"/>
        <v>0</v>
      </c>
      <c r="AK374" s="349">
        <f>IF(AA374&gt;0,VLOOKUP(C374,'Reference Data 1'!$N$13:$O$17,2),0)</f>
        <v>0</v>
      </c>
      <c r="AL374" s="346">
        <f t="shared" si="83"/>
        <v>0</v>
      </c>
      <c r="AM374" s="353">
        <f t="shared" si="84"/>
        <v>0</v>
      </c>
      <c r="AN374" s="354">
        <f t="shared" si="85"/>
        <v>0</v>
      </c>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row>
    <row r="375" spans="1:219" ht="13.9" customHeight="1">
      <c r="A375" s="392"/>
      <c r="B375" s="160"/>
      <c r="C375" s="161"/>
      <c r="D375" s="161"/>
      <c r="E375" s="255"/>
      <c r="F375" s="396">
        <v>0</v>
      </c>
      <c r="G375" s="181"/>
      <c r="H375" s="186"/>
      <c r="I375" s="162"/>
      <c r="J375" s="163"/>
      <c r="K375" s="164"/>
      <c r="L375" s="164"/>
      <c r="M375" s="187"/>
      <c r="N375" s="458"/>
      <c r="O375" s="463"/>
      <c r="P375" s="190"/>
      <c r="Q375" s="165"/>
      <c r="R375" s="166"/>
      <c r="S375" s="191"/>
      <c r="T375" s="195"/>
      <c r="U375" s="167"/>
      <c r="V375" s="196"/>
      <c r="W375" s="199">
        <f t="shared" si="72"/>
        <v>0</v>
      </c>
      <c r="X375" s="344">
        <f>IF(G375&gt;0,HLOOKUP(C375,'Utility Allowances'!$O$33:$S$34,2),0)</f>
        <v>0</v>
      </c>
      <c r="Y375" s="345">
        <f t="shared" si="73"/>
        <v>0</v>
      </c>
      <c r="Z375" s="168">
        <f t="shared" si="74"/>
        <v>0</v>
      </c>
      <c r="AA375" s="346">
        <f t="shared" si="75"/>
        <v>0</v>
      </c>
      <c r="AB375" s="344">
        <f>IF(Y375&gt;0,VLOOKUP($Y375,'Reference Data 2'!$B$7:$C$71,2),0)</f>
        <v>0</v>
      </c>
      <c r="AC375" s="347">
        <f t="shared" si="76"/>
        <v>0</v>
      </c>
      <c r="AD375" s="348">
        <f t="shared" si="77"/>
        <v>0</v>
      </c>
      <c r="AE375" s="349">
        <f>IF(Y375&gt;0,VLOOKUP($Y375,'Reference Data 2'!$B$9:$D$71,3),0)</f>
        <v>0</v>
      </c>
      <c r="AF375" s="347">
        <f t="shared" si="78"/>
        <v>0</v>
      </c>
      <c r="AG375" s="346">
        <f t="shared" si="79"/>
        <v>0</v>
      </c>
      <c r="AH375" s="350">
        <f t="shared" si="80"/>
        <v>0</v>
      </c>
      <c r="AI375" s="351">
        <f t="shared" si="81"/>
        <v>0</v>
      </c>
      <c r="AJ375" s="352">
        <f t="shared" si="82"/>
        <v>0</v>
      </c>
      <c r="AK375" s="349">
        <f>IF(AA375&gt;0,VLOOKUP(C375,'Reference Data 1'!$N$13:$O$17,2),0)</f>
        <v>0</v>
      </c>
      <c r="AL375" s="346">
        <f t="shared" si="83"/>
        <v>0</v>
      </c>
      <c r="AM375" s="353">
        <f t="shared" si="84"/>
        <v>0</v>
      </c>
      <c r="AN375" s="354">
        <f t="shared" si="85"/>
        <v>0</v>
      </c>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row>
    <row r="376" spans="1:219" ht="13.9" customHeight="1">
      <c r="A376" s="392"/>
      <c r="B376" s="160"/>
      <c r="C376" s="161"/>
      <c r="D376" s="161"/>
      <c r="E376" s="255"/>
      <c r="F376" s="396">
        <v>0</v>
      </c>
      <c r="G376" s="181"/>
      <c r="H376" s="186"/>
      <c r="I376" s="162"/>
      <c r="J376" s="163"/>
      <c r="K376" s="164"/>
      <c r="L376" s="164"/>
      <c r="M376" s="187"/>
      <c r="N376" s="458"/>
      <c r="O376" s="463"/>
      <c r="P376" s="190"/>
      <c r="Q376" s="165"/>
      <c r="R376" s="166"/>
      <c r="S376" s="191"/>
      <c r="T376" s="195"/>
      <c r="U376" s="167"/>
      <c r="V376" s="196"/>
      <c r="W376" s="199">
        <f t="shared" si="72"/>
        <v>0</v>
      </c>
      <c r="X376" s="344">
        <f>IF(G376&gt;0,HLOOKUP(C376,'Utility Allowances'!$O$33:$S$34,2),0)</f>
        <v>0</v>
      </c>
      <c r="Y376" s="345">
        <f t="shared" si="73"/>
        <v>0</v>
      </c>
      <c r="Z376" s="168">
        <f t="shared" si="74"/>
        <v>0</v>
      </c>
      <c r="AA376" s="346">
        <f t="shared" si="75"/>
        <v>0</v>
      </c>
      <c r="AB376" s="344">
        <f>IF(Y376&gt;0,VLOOKUP($Y376,'Reference Data 2'!$B$7:$C$71,2),0)</f>
        <v>0</v>
      </c>
      <c r="AC376" s="347">
        <f t="shared" si="76"/>
        <v>0</v>
      </c>
      <c r="AD376" s="348">
        <f t="shared" si="77"/>
        <v>0</v>
      </c>
      <c r="AE376" s="349">
        <f>IF(Y376&gt;0,VLOOKUP($Y376,'Reference Data 2'!$B$9:$D$71,3),0)</f>
        <v>0</v>
      </c>
      <c r="AF376" s="347">
        <f t="shared" si="78"/>
        <v>0</v>
      </c>
      <c r="AG376" s="346">
        <f t="shared" si="79"/>
        <v>0</v>
      </c>
      <c r="AH376" s="350">
        <f t="shared" si="80"/>
        <v>0</v>
      </c>
      <c r="AI376" s="351">
        <f t="shared" si="81"/>
        <v>0</v>
      </c>
      <c r="AJ376" s="352">
        <f t="shared" si="82"/>
        <v>0</v>
      </c>
      <c r="AK376" s="349">
        <f>IF(AA376&gt;0,VLOOKUP(C376,'Reference Data 1'!$N$13:$O$17,2),0)</f>
        <v>0</v>
      </c>
      <c r="AL376" s="346">
        <f t="shared" si="83"/>
        <v>0</v>
      </c>
      <c r="AM376" s="353">
        <f t="shared" si="84"/>
        <v>0</v>
      </c>
      <c r="AN376" s="354">
        <f t="shared" si="85"/>
        <v>0</v>
      </c>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row>
    <row r="377" spans="1:219" ht="13.9" customHeight="1">
      <c r="A377" s="392"/>
      <c r="B377" s="160"/>
      <c r="C377" s="161"/>
      <c r="D377" s="161"/>
      <c r="E377" s="255"/>
      <c r="F377" s="396">
        <v>0</v>
      </c>
      <c r="G377" s="181"/>
      <c r="H377" s="186"/>
      <c r="I377" s="162"/>
      <c r="J377" s="163"/>
      <c r="K377" s="164"/>
      <c r="L377" s="164"/>
      <c r="M377" s="187"/>
      <c r="N377" s="458"/>
      <c r="O377" s="463"/>
      <c r="P377" s="190"/>
      <c r="Q377" s="165"/>
      <c r="R377" s="166"/>
      <c r="S377" s="191"/>
      <c r="T377" s="195"/>
      <c r="U377" s="167"/>
      <c r="V377" s="196"/>
      <c r="W377" s="199">
        <f t="shared" si="72"/>
        <v>0</v>
      </c>
      <c r="X377" s="344">
        <f>IF(G377&gt;0,HLOOKUP(C377,'Utility Allowances'!$O$33:$S$34,2),0)</f>
        <v>0</v>
      </c>
      <c r="Y377" s="345">
        <f t="shared" si="73"/>
        <v>0</v>
      </c>
      <c r="Z377" s="168">
        <f t="shared" si="74"/>
        <v>0</v>
      </c>
      <c r="AA377" s="346">
        <f t="shared" si="75"/>
        <v>0</v>
      </c>
      <c r="AB377" s="344">
        <f>IF(Y377&gt;0,VLOOKUP($Y377,'Reference Data 2'!$B$7:$C$71,2),0)</f>
        <v>0</v>
      </c>
      <c r="AC377" s="347">
        <f t="shared" si="76"/>
        <v>0</v>
      </c>
      <c r="AD377" s="348">
        <f t="shared" si="77"/>
        <v>0</v>
      </c>
      <c r="AE377" s="349">
        <f>IF(Y377&gt;0,VLOOKUP($Y377,'Reference Data 2'!$B$9:$D$71,3),0)</f>
        <v>0</v>
      </c>
      <c r="AF377" s="347">
        <f t="shared" si="78"/>
        <v>0</v>
      </c>
      <c r="AG377" s="346">
        <f t="shared" si="79"/>
        <v>0</v>
      </c>
      <c r="AH377" s="350">
        <f t="shared" si="80"/>
        <v>0</v>
      </c>
      <c r="AI377" s="351">
        <f t="shared" si="81"/>
        <v>0</v>
      </c>
      <c r="AJ377" s="352">
        <f t="shared" si="82"/>
        <v>0</v>
      </c>
      <c r="AK377" s="349">
        <f>IF(AA377&gt;0,VLOOKUP(C377,'Reference Data 1'!$N$13:$O$17,2),0)</f>
        <v>0</v>
      </c>
      <c r="AL377" s="346">
        <f t="shared" si="83"/>
        <v>0</v>
      </c>
      <c r="AM377" s="353">
        <f t="shared" si="84"/>
        <v>0</v>
      </c>
      <c r="AN377" s="354">
        <f t="shared" si="85"/>
        <v>0</v>
      </c>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row>
    <row r="378" spans="1:219" ht="13.9" customHeight="1">
      <c r="A378" s="392"/>
      <c r="B378" s="160"/>
      <c r="C378" s="161"/>
      <c r="D378" s="161"/>
      <c r="E378" s="255"/>
      <c r="F378" s="396">
        <v>0</v>
      </c>
      <c r="G378" s="181"/>
      <c r="H378" s="186"/>
      <c r="I378" s="162"/>
      <c r="J378" s="163"/>
      <c r="K378" s="164"/>
      <c r="L378" s="164"/>
      <c r="M378" s="187"/>
      <c r="N378" s="458"/>
      <c r="O378" s="463"/>
      <c r="P378" s="190"/>
      <c r="Q378" s="165"/>
      <c r="R378" s="166"/>
      <c r="S378" s="191"/>
      <c r="T378" s="195"/>
      <c r="U378" s="167"/>
      <c r="V378" s="196"/>
      <c r="W378" s="199">
        <f t="shared" si="72"/>
        <v>0</v>
      </c>
      <c r="X378" s="344">
        <f>IF(G378&gt;0,HLOOKUP(C378,'Utility Allowances'!$O$33:$S$34,2),0)</f>
        <v>0</v>
      </c>
      <c r="Y378" s="345">
        <f t="shared" si="73"/>
        <v>0</v>
      </c>
      <c r="Z378" s="168">
        <f t="shared" si="74"/>
        <v>0</v>
      </c>
      <c r="AA378" s="346">
        <f t="shared" si="75"/>
        <v>0</v>
      </c>
      <c r="AB378" s="344">
        <f>IF(Y378&gt;0,VLOOKUP($Y378,'Reference Data 2'!$B$7:$C$71,2),0)</f>
        <v>0</v>
      </c>
      <c r="AC378" s="347">
        <f t="shared" si="76"/>
        <v>0</v>
      </c>
      <c r="AD378" s="348">
        <f t="shared" si="77"/>
        <v>0</v>
      </c>
      <c r="AE378" s="349">
        <f>IF(Y378&gt;0,VLOOKUP($Y378,'Reference Data 2'!$B$9:$D$71,3),0)</f>
        <v>0</v>
      </c>
      <c r="AF378" s="347">
        <f t="shared" si="78"/>
        <v>0</v>
      </c>
      <c r="AG378" s="346">
        <f t="shared" si="79"/>
        <v>0</v>
      </c>
      <c r="AH378" s="350">
        <f t="shared" si="80"/>
        <v>0</v>
      </c>
      <c r="AI378" s="351">
        <f t="shared" si="81"/>
        <v>0</v>
      </c>
      <c r="AJ378" s="352">
        <f t="shared" si="82"/>
        <v>0</v>
      </c>
      <c r="AK378" s="349">
        <f>IF(AA378&gt;0,VLOOKUP(C378,'Reference Data 1'!$N$13:$O$17,2),0)</f>
        <v>0</v>
      </c>
      <c r="AL378" s="346">
        <f t="shared" si="83"/>
        <v>0</v>
      </c>
      <c r="AM378" s="353">
        <f t="shared" si="84"/>
        <v>0</v>
      </c>
      <c r="AN378" s="354">
        <f t="shared" si="85"/>
        <v>0</v>
      </c>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row>
    <row r="379" spans="1:219" ht="13.9" customHeight="1">
      <c r="A379" s="392"/>
      <c r="B379" s="160"/>
      <c r="C379" s="161"/>
      <c r="D379" s="161"/>
      <c r="E379" s="255"/>
      <c r="F379" s="396">
        <v>0</v>
      </c>
      <c r="G379" s="181"/>
      <c r="H379" s="186"/>
      <c r="I379" s="162"/>
      <c r="J379" s="163"/>
      <c r="K379" s="164"/>
      <c r="L379" s="164"/>
      <c r="M379" s="187"/>
      <c r="N379" s="458"/>
      <c r="O379" s="463"/>
      <c r="P379" s="190"/>
      <c r="Q379" s="165"/>
      <c r="R379" s="166"/>
      <c r="S379" s="191"/>
      <c r="T379" s="195"/>
      <c r="U379" s="167"/>
      <c r="V379" s="196"/>
      <c r="W379" s="199">
        <f t="shared" si="72"/>
        <v>0</v>
      </c>
      <c r="X379" s="344">
        <f>IF(G379&gt;0,HLOOKUP(C379,'Utility Allowances'!$O$33:$S$34,2),0)</f>
        <v>0</v>
      </c>
      <c r="Y379" s="345">
        <f t="shared" si="73"/>
        <v>0</v>
      </c>
      <c r="Z379" s="168">
        <f t="shared" si="74"/>
        <v>0</v>
      </c>
      <c r="AA379" s="346">
        <f t="shared" si="75"/>
        <v>0</v>
      </c>
      <c r="AB379" s="344">
        <f>IF(Y379&gt;0,VLOOKUP($Y379,'Reference Data 2'!$B$7:$C$71,2),0)</f>
        <v>0</v>
      </c>
      <c r="AC379" s="347">
        <f t="shared" si="76"/>
        <v>0</v>
      </c>
      <c r="AD379" s="348">
        <f t="shared" si="77"/>
        <v>0</v>
      </c>
      <c r="AE379" s="349">
        <f>IF(Y379&gt;0,VLOOKUP($Y379,'Reference Data 2'!$B$9:$D$71,3),0)</f>
        <v>0</v>
      </c>
      <c r="AF379" s="347">
        <f t="shared" si="78"/>
        <v>0</v>
      </c>
      <c r="AG379" s="346">
        <f t="shared" si="79"/>
        <v>0</v>
      </c>
      <c r="AH379" s="350">
        <f t="shared" si="80"/>
        <v>0</v>
      </c>
      <c r="AI379" s="351">
        <f t="shared" si="81"/>
        <v>0</v>
      </c>
      <c r="AJ379" s="352">
        <f t="shared" si="82"/>
        <v>0</v>
      </c>
      <c r="AK379" s="349">
        <f>IF(AA379&gt;0,VLOOKUP(C379,'Reference Data 1'!$N$13:$O$17,2),0)</f>
        <v>0</v>
      </c>
      <c r="AL379" s="346">
        <f t="shared" si="83"/>
        <v>0</v>
      </c>
      <c r="AM379" s="353">
        <f t="shared" si="84"/>
        <v>0</v>
      </c>
      <c r="AN379" s="354">
        <f t="shared" si="85"/>
        <v>0</v>
      </c>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row>
    <row r="380" spans="1:219" ht="13.9" customHeight="1">
      <c r="A380" s="392"/>
      <c r="B380" s="160"/>
      <c r="C380" s="161"/>
      <c r="D380" s="161"/>
      <c r="E380" s="255"/>
      <c r="F380" s="396">
        <v>0</v>
      </c>
      <c r="G380" s="181"/>
      <c r="H380" s="186"/>
      <c r="I380" s="162"/>
      <c r="J380" s="163"/>
      <c r="K380" s="164"/>
      <c r="L380" s="164"/>
      <c r="M380" s="187"/>
      <c r="N380" s="458"/>
      <c r="O380" s="463"/>
      <c r="P380" s="190"/>
      <c r="Q380" s="165"/>
      <c r="R380" s="166"/>
      <c r="S380" s="191"/>
      <c r="T380" s="195"/>
      <c r="U380" s="167"/>
      <c r="V380" s="196"/>
      <c r="W380" s="199">
        <f t="shared" si="72"/>
        <v>0</v>
      </c>
      <c r="X380" s="344">
        <f>IF(G380&gt;0,HLOOKUP(C380,'Utility Allowances'!$O$33:$S$34,2),0)</f>
        <v>0</v>
      </c>
      <c r="Y380" s="345">
        <f t="shared" si="73"/>
        <v>0</v>
      </c>
      <c r="Z380" s="168">
        <f t="shared" si="74"/>
        <v>0</v>
      </c>
      <c r="AA380" s="346">
        <f t="shared" si="75"/>
        <v>0</v>
      </c>
      <c r="AB380" s="344">
        <f>IF(Y380&gt;0,VLOOKUP($Y380,'Reference Data 2'!$B$7:$C$71,2),0)</f>
        <v>0</v>
      </c>
      <c r="AC380" s="347">
        <f t="shared" si="76"/>
        <v>0</v>
      </c>
      <c r="AD380" s="348">
        <f t="shared" si="77"/>
        <v>0</v>
      </c>
      <c r="AE380" s="349">
        <f>IF(Y380&gt;0,VLOOKUP($Y380,'Reference Data 2'!$B$9:$D$71,3),0)</f>
        <v>0</v>
      </c>
      <c r="AF380" s="347">
        <f t="shared" si="78"/>
        <v>0</v>
      </c>
      <c r="AG380" s="346">
        <f t="shared" si="79"/>
        <v>0</v>
      </c>
      <c r="AH380" s="350">
        <f t="shared" si="80"/>
        <v>0</v>
      </c>
      <c r="AI380" s="351">
        <f t="shared" si="81"/>
        <v>0</v>
      </c>
      <c r="AJ380" s="352">
        <f t="shared" si="82"/>
        <v>0</v>
      </c>
      <c r="AK380" s="349">
        <f>IF(AA380&gt;0,VLOOKUP(C380,'Reference Data 1'!$N$13:$O$17,2),0)</f>
        <v>0</v>
      </c>
      <c r="AL380" s="346">
        <f t="shared" si="83"/>
        <v>0</v>
      </c>
      <c r="AM380" s="353">
        <f t="shared" si="84"/>
        <v>0</v>
      </c>
      <c r="AN380" s="354">
        <f t="shared" si="85"/>
        <v>0</v>
      </c>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row>
    <row r="381" spans="1:219" ht="13.9" customHeight="1">
      <c r="A381" s="392"/>
      <c r="B381" s="160"/>
      <c r="C381" s="161"/>
      <c r="D381" s="161"/>
      <c r="E381" s="255"/>
      <c r="F381" s="396">
        <v>0</v>
      </c>
      <c r="G381" s="181"/>
      <c r="H381" s="186"/>
      <c r="I381" s="162"/>
      <c r="J381" s="163"/>
      <c r="K381" s="164"/>
      <c r="L381" s="164"/>
      <c r="M381" s="187"/>
      <c r="N381" s="458"/>
      <c r="O381" s="463"/>
      <c r="P381" s="190"/>
      <c r="Q381" s="165"/>
      <c r="R381" s="166"/>
      <c r="S381" s="191"/>
      <c r="T381" s="195"/>
      <c r="U381" s="167"/>
      <c r="V381" s="196"/>
      <c r="W381" s="199">
        <f t="shared" si="72"/>
        <v>0</v>
      </c>
      <c r="X381" s="344">
        <f>IF(G381&gt;0,HLOOKUP(C381,'Utility Allowances'!$O$33:$S$34,2),0)</f>
        <v>0</v>
      </c>
      <c r="Y381" s="345">
        <f t="shared" si="73"/>
        <v>0</v>
      </c>
      <c r="Z381" s="168">
        <f t="shared" si="74"/>
        <v>0</v>
      </c>
      <c r="AA381" s="346">
        <f t="shared" si="75"/>
        <v>0</v>
      </c>
      <c r="AB381" s="344">
        <f>IF(Y381&gt;0,VLOOKUP($Y381,'Reference Data 2'!$B$7:$C$71,2),0)</f>
        <v>0</v>
      </c>
      <c r="AC381" s="347">
        <f t="shared" si="76"/>
        <v>0</v>
      </c>
      <c r="AD381" s="348">
        <f t="shared" si="77"/>
        <v>0</v>
      </c>
      <c r="AE381" s="349">
        <f>IF(Y381&gt;0,VLOOKUP($Y381,'Reference Data 2'!$B$9:$D$71,3),0)</f>
        <v>0</v>
      </c>
      <c r="AF381" s="347">
        <f t="shared" si="78"/>
        <v>0</v>
      </c>
      <c r="AG381" s="346">
        <f t="shared" si="79"/>
        <v>0</v>
      </c>
      <c r="AH381" s="350">
        <f t="shared" si="80"/>
        <v>0</v>
      </c>
      <c r="AI381" s="351">
        <f t="shared" si="81"/>
        <v>0</v>
      </c>
      <c r="AJ381" s="352">
        <f t="shared" si="82"/>
        <v>0</v>
      </c>
      <c r="AK381" s="349">
        <f>IF(AA381&gt;0,VLOOKUP(C381,'Reference Data 1'!$N$13:$O$17,2),0)</f>
        <v>0</v>
      </c>
      <c r="AL381" s="346">
        <f t="shared" si="83"/>
        <v>0</v>
      </c>
      <c r="AM381" s="353">
        <f t="shared" si="84"/>
        <v>0</v>
      </c>
      <c r="AN381" s="354">
        <f t="shared" si="85"/>
        <v>0</v>
      </c>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row>
    <row r="382" spans="1:219" ht="13.9" customHeight="1">
      <c r="A382" s="392"/>
      <c r="B382" s="160"/>
      <c r="C382" s="161"/>
      <c r="D382" s="161"/>
      <c r="E382" s="255"/>
      <c r="F382" s="396">
        <v>0</v>
      </c>
      <c r="G382" s="181"/>
      <c r="H382" s="186"/>
      <c r="I382" s="162"/>
      <c r="J382" s="163"/>
      <c r="K382" s="164"/>
      <c r="L382" s="164"/>
      <c r="M382" s="187"/>
      <c r="N382" s="458"/>
      <c r="O382" s="463"/>
      <c r="P382" s="190"/>
      <c r="Q382" s="165"/>
      <c r="R382" s="166"/>
      <c r="S382" s="191"/>
      <c r="T382" s="195"/>
      <c r="U382" s="167"/>
      <c r="V382" s="196"/>
      <c r="W382" s="199">
        <f t="shared" si="72"/>
        <v>0</v>
      </c>
      <c r="X382" s="344">
        <f>IF(G382&gt;0,HLOOKUP(C382,'Utility Allowances'!$O$33:$S$34,2),0)</f>
        <v>0</v>
      </c>
      <c r="Y382" s="345">
        <f t="shared" si="73"/>
        <v>0</v>
      </c>
      <c r="Z382" s="168">
        <f t="shared" si="74"/>
        <v>0</v>
      </c>
      <c r="AA382" s="346">
        <f t="shared" si="75"/>
        <v>0</v>
      </c>
      <c r="AB382" s="344">
        <f>IF(Y382&gt;0,VLOOKUP($Y382,'Reference Data 2'!$B$7:$C$71,2),0)</f>
        <v>0</v>
      </c>
      <c r="AC382" s="347">
        <f t="shared" si="76"/>
        <v>0</v>
      </c>
      <c r="AD382" s="348">
        <f t="shared" si="77"/>
        <v>0</v>
      </c>
      <c r="AE382" s="349">
        <f>IF(Y382&gt;0,VLOOKUP($Y382,'Reference Data 2'!$B$9:$D$71,3),0)</f>
        <v>0</v>
      </c>
      <c r="AF382" s="347">
        <f t="shared" si="78"/>
        <v>0</v>
      </c>
      <c r="AG382" s="346">
        <f t="shared" si="79"/>
        <v>0</v>
      </c>
      <c r="AH382" s="350">
        <f t="shared" si="80"/>
        <v>0</v>
      </c>
      <c r="AI382" s="351">
        <f t="shared" si="81"/>
        <v>0</v>
      </c>
      <c r="AJ382" s="352">
        <f t="shared" si="82"/>
        <v>0</v>
      </c>
      <c r="AK382" s="349">
        <f>IF(AA382&gt;0,VLOOKUP(C382,'Reference Data 1'!$N$13:$O$17,2),0)</f>
        <v>0</v>
      </c>
      <c r="AL382" s="346">
        <f t="shared" si="83"/>
        <v>0</v>
      </c>
      <c r="AM382" s="353">
        <f t="shared" si="84"/>
        <v>0</v>
      </c>
      <c r="AN382" s="354">
        <f t="shared" si="85"/>
        <v>0</v>
      </c>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row>
    <row r="383" spans="1:219" ht="13.9" customHeight="1">
      <c r="A383" s="392"/>
      <c r="B383" s="160"/>
      <c r="C383" s="161"/>
      <c r="D383" s="161"/>
      <c r="E383" s="255"/>
      <c r="F383" s="396">
        <v>0</v>
      </c>
      <c r="G383" s="181"/>
      <c r="H383" s="186"/>
      <c r="I383" s="162"/>
      <c r="J383" s="163"/>
      <c r="K383" s="164"/>
      <c r="L383" s="164"/>
      <c r="M383" s="187"/>
      <c r="N383" s="458"/>
      <c r="O383" s="463"/>
      <c r="P383" s="190"/>
      <c r="Q383" s="165"/>
      <c r="R383" s="166"/>
      <c r="S383" s="191"/>
      <c r="T383" s="195"/>
      <c r="U383" s="167"/>
      <c r="V383" s="196"/>
      <c r="W383" s="199">
        <f t="shared" si="72"/>
        <v>0</v>
      </c>
      <c r="X383" s="344">
        <f>IF(G383&gt;0,HLOOKUP(C383,'Utility Allowances'!$O$33:$S$34,2),0)</f>
        <v>0</v>
      </c>
      <c r="Y383" s="345">
        <f t="shared" si="73"/>
        <v>0</v>
      </c>
      <c r="Z383" s="168">
        <f t="shared" si="74"/>
        <v>0</v>
      </c>
      <c r="AA383" s="346">
        <f t="shared" si="75"/>
        <v>0</v>
      </c>
      <c r="AB383" s="344">
        <f>IF(Y383&gt;0,VLOOKUP($Y383,'Reference Data 2'!$B$7:$C$71,2),0)</f>
        <v>0</v>
      </c>
      <c r="AC383" s="347">
        <f t="shared" si="76"/>
        <v>0</v>
      </c>
      <c r="AD383" s="348">
        <f t="shared" si="77"/>
        <v>0</v>
      </c>
      <c r="AE383" s="349">
        <f>IF(Y383&gt;0,VLOOKUP($Y383,'Reference Data 2'!$B$9:$D$71,3),0)</f>
        <v>0</v>
      </c>
      <c r="AF383" s="347">
        <f t="shared" si="78"/>
        <v>0</v>
      </c>
      <c r="AG383" s="346">
        <f t="shared" si="79"/>
        <v>0</v>
      </c>
      <c r="AH383" s="350">
        <f t="shared" si="80"/>
        <v>0</v>
      </c>
      <c r="AI383" s="351">
        <f t="shared" si="81"/>
        <v>0</v>
      </c>
      <c r="AJ383" s="352">
        <f t="shared" si="82"/>
        <v>0</v>
      </c>
      <c r="AK383" s="349">
        <f>IF(AA383&gt;0,VLOOKUP(C383,'Reference Data 1'!$N$13:$O$17,2),0)</f>
        <v>0</v>
      </c>
      <c r="AL383" s="346">
        <f t="shared" si="83"/>
        <v>0</v>
      </c>
      <c r="AM383" s="353">
        <f t="shared" si="84"/>
        <v>0</v>
      </c>
      <c r="AN383" s="354">
        <f t="shared" si="85"/>
        <v>0</v>
      </c>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row>
    <row r="384" spans="1:219" ht="13.9" customHeight="1">
      <c r="A384" s="392"/>
      <c r="B384" s="160"/>
      <c r="C384" s="161"/>
      <c r="D384" s="161"/>
      <c r="E384" s="255"/>
      <c r="F384" s="396">
        <v>0</v>
      </c>
      <c r="G384" s="181"/>
      <c r="H384" s="186"/>
      <c r="I384" s="162"/>
      <c r="J384" s="163"/>
      <c r="K384" s="164"/>
      <c r="L384" s="164"/>
      <c r="M384" s="187"/>
      <c r="N384" s="458"/>
      <c r="O384" s="463"/>
      <c r="P384" s="190"/>
      <c r="Q384" s="165"/>
      <c r="R384" s="166"/>
      <c r="S384" s="191"/>
      <c r="T384" s="195"/>
      <c r="U384" s="167"/>
      <c r="V384" s="196"/>
      <c r="W384" s="199">
        <f t="shared" si="72"/>
        <v>0</v>
      </c>
      <c r="X384" s="344">
        <f>IF(G384&gt;0,HLOOKUP(C384,'Utility Allowances'!$O$33:$S$34,2),0)</f>
        <v>0</v>
      </c>
      <c r="Y384" s="345">
        <f t="shared" si="73"/>
        <v>0</v>
      </c>
      <c r="Z384" s="168">
        <f t="shared" si="74"/>
        <v>0</v>
      </c>
      <c r="AA384" s="346">
        <f t="shared" si="75"/>
        <v>0</v>
      </c>
      <c r="AB384" s="344">
        <f>IF(Y384&gt;0,VLOOKUP($Y384,'Reference Data 2'!$B$7:$C$71,2),0)</f>
        <v>0</v>
      </c>
      <c r="AC384" s="347">
        <f t="shared" si="76"/>
        <v>0</v>
      </c>
      <c r="AD384" s="348">
        <f t="shared" si="77"/>
        <v>0</v>
      </c>
      <c r="AE384" s="349">
        <f>IF(Y384&gt;0,VLOOKUP($Y384,'Reference Data 2'!$B$9:$D$71,3),0)</f>
        <v>0</v>
      </c>
      <c r="AF384" s="347">
        <f t="shared" si="78"/>
        <v>0</v>
      </c>
      <c r="AG384" s="346">
        <f t="shared" si="79"/>
        <v>0</v>
      </c>
      <c r="AH384" s="350">
        <f t="shared" si="80"/>
        <v>0</v>
      </c>
      <c r="AI384" s="351">
        <f t="shared" si="81"/>
        <v>0</v>
      </c>
      <c r="AJ384" s="352">
        <f t="shared" si="82"/>
        <v>0</v>
      </c>
      <c r="AK384" s="349">
        <f>IF(AA384&gt;0,VLOOKUP(C384,'Reference Data 1'!$N$13:$O$17,2),0)</f>
        <v>0</v>
      </c>
      <c r="AL384" s="346">
        <f t="shared" si="83"/>
        <v>0</v>
      </c>
      <c r="AM384" s="353">
        <f t="shared" si="84"/>
        <v>0</v>
      </c>
      <c r="AN384" s="354">
        <f t="shared" si="85"/>
        <v>0</v>
      </c>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row>
    <row r="385" spans="1:219" ht="13.9" customHeight="1">
      <c r="A385" s="392"/>
      <c r="B385" s="160"/>
      <c r="C385" s="161"/>
      <c r="D385" s="161"/>
      <c r="E385" s="255"/>
      <c r="F385" s="396">
        <v>0</v>
      </c>
      <c r="G385" s="181"/>
      <c r="H385" s="186"/>
      <c r="I385" s="162"/>
      <c r="J385" s="163"/>
      <c r="K385" s="164"/>
      <c r="L385" s="164"/>
      <c r="M385" s="187"/>
      <c r="N385" s="458"/>
      <c r="O385" s="463"/>
      <c r="P385" s="190"/>
      <c r="Q385" s="165"/>
      <c r="R385" s="166"/>
      <c r="S385" s="191"/>
      <c r="T385" s="195"/>
      <c r="U385" s="167"/>
      <c r="V385" s="196"/>
      <c r="W385" s="199">
        <f t="shared" si="72"/>
        <v>0</v>
      </c>
      <c r="X385" s="344">
        <f>IF(G385&gt;0,HLOOKUP(C385,'Utility Allowances'!$O$33:$S$34,2),0)</f>
        <v>0</v>
      </c>
      <c r="Y385" s="345">
        <f t="shared" si="73"/>
        <v>0</v>
      </c>
      <c r="Z385" s="168">
        <f t="shared" si="74"/>
        <v>0</v>
      </c>
      <c r="AA385" s="346">
        <f t="shared" si="75"/>
        <v>0</v>
      </c>
      <c r="AB385" s="344">
        <f>IF(Y385&gt;0,VLOOKUP($Y385,'Reference Data 2'!$B$7:$C$71,2),0)</f>
        <v>0</v>
      </c>
      <c r="AC385" s="347">
        <f t="shared" si="76"/>
        <v>0</v>
      </c>
      <c r="AD385" s="348">
        <f t="shared" si="77"/>
        <v>0</v>
      </c>
      <c r="AE385" s="349">
        <f>IF(Y385&gt;0,VLOOKUP($Y385,'Reference Data 2'!$B$9:$D$71,3),0)</f>
        <v>0</v>
      </c>
      <c r="AF385" s="347">
        <f t="shared" si="78"/>
        <v>0</v>
      </c>
      <c r="AG385" s="346">
        <f t="shared" si="79"/>
        <v>0</v>
      </c>
      <c r="AH385" s="350">
        <f t="shared" si="80"/>
        <v>0</v>
      </c>
      <c r="AI385" s="351">
        <f t="shared" si="81"/>
        <v>0</v>
      </c>
      <c r="AJ385" s="352">
        <f t="shared" si="82"/>
        <v>0</v>
      </c>
      <c r="AK385" s="349">
        <f>IF(AA385&gt;0,VLOOKUP(C385,'Reference Data 1'!$N$13:$O$17,2),0)</f>
        <v>0</v>
      </c>
      <c r="AL385" s="346">
        <f t="shared" si="83"/>
        <v>0</v>
      </c>
      <c r="AM385" s="353">
        <f t="shared" si="84"/>
        <v>0</v>
      </c>
      <c r="AN385" s="354">
        <f t="shared" si="85"/>
        <v>0</v>
      </c>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row>
    <row r="386" spans="1:219" ht="13.9" customHeight="1">
      <c r="A386" s="392"/>
      <c r="B386" s="160"/>
      <c r="C386" s="161"/>
      <c r="D386" s="161"/>
      <c r="E386" s="255"/>
      <c r="F386" s="396">
        <v>0</v>
      </c>
      <c r="G386" s="181"/>
      <c r="H386" s="186"/>
      <c r="I386" s="162"/>
      <c r="J386" s="163"/>
      <c r="K386" s="164"/>
      <c r="L386" s="164"/>
      <c r="M386" s="187"/>
      <c r="N386" s="458"/>
      <c r="O386" s="463"/>
      <c r="P386" s="190"/>
      <c r="Q386" s="165"/>
      <c r="R386" s="166"/>
      <c r="S386" s="191"/>
      <c r="T386" s="195"/>
      <c r="U386" s="167"/>
      <c r="V386" s="196"/>
      <c r="W386" s="199">
        <f t="shared" si="72"/>
        <v>0</v>
      </c>
      <c r="X386" s="344">
        <f>IF(G386&gt;0,HLOOKUP(C386,'Utility Allowances'!$O$33:$S$34,2),0)</f>
        <v>0</v>
      </c>
      <c r="Y386" s="345">
        <f t="shared" si="73"/>
        <v>0</v>
      </c>
      <c r="Z386" s="168">
        <f t="shared" si="74"/>
        <v>0</v>
      </c>
      <c r="AA386" s="346">
        <f t="shared" si="75"/>
        <v>0</v>
      </c>
      <c r="AB386" s="344">
        <f>IF(Y386&gt;0,VLOOKUP($Y386,'Reference Data 2'!$B$7:$C$71,2),0)</f>
        <v>0</v>
      </c>
      <c r="AC386" s="347">
        <f t="shared" si="76"/>
        <v>0</v>
      </c>
      <c r="AD386" s="348">
        <f t="shared" si="77"/>
        <v>0</v>
      </c>
      <c r="AE386" s="349">
        <f>IF(Y386&gt;0,VLOOKUP($Y386,'Reference Data 2'!$B$9:$D$71,3),0)</f>
        <v>0</v>
      </c>
      <c r="AF386" s="347">
        <f t="shared" si="78"/>
        <v>0</v>
      </c>
      <c r="AG386" s="346">
        <f t="shared" si="79"/>
        <v>0</v>
      </c>
      <c r="AH386" s="350">
        <f t="shared" si="80"/>
        <v>0</v>
      </c>
      <c r="AI386" s="351">
        <f t="shared" si="81"/>
        <v>0</v>
      </c>
      <c r="AJ386" s="352">
        <f t="shared" si="82"/>
        <v>0</v>
      </c>
      <c r="AK386" s="349">
        <f>IF(AA386&gt;0,VLOOKUP(C386,'Reference Data 1'!$N$13:$O$17,2),0)</f>
        <v>0</v>
      </c>
      <c r="AL386" s="346">
        <f t="shared" si="83"/>
        <v>0</v>
      </c>
      <c r="AM386" s="353">
        <f t="shared" si="84"/>
        <v>0</v>
      </c>
      <c r="AN386" s="354">
        <f t="shared" si="85"/>
        <v>0</v>
      </c>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row>
    <row r="387" spans="1:219" ht="13.9" customHeight="1">
      <c r="A387" s="392"/>
      <c r="B387" s="160"/>
      <c r="C387" s="161"/>
      <c r="D387" s="161"/>
      <c r="E387" s="255"/>
      <c r="F387" s="396">
        <v>0</v>
      </c>
      <c r="G387" s="181"/>
      <c r="H387" s="186"/>
      <c r="I387" s="162"/>
      <c r="J387" s="163"/>
      <c r="K387" s="164"/>
      <c r="L387" s="164"/>
      <c r="M387" s="187"/>
      <c r="N387" s="458"/>
      <c r="O387" s="463"/>
      <c r="P387" s="190"/>
      <c r="Q387" s="165"/>
      <c r="R387" s="166"/>
      <c r="S387" s="191"/>
      <c r="T387" s="195"/>
      <c r="U387" s="167"/>
      <c r="V387" s="196"/>
      <c r="W387" s="199">
        <f t="shared" si="72"/>
        <v>0</v>
      </c>
      <c r="X387" s="344">
        <f>IF(G387&gt;0,HLOOKUP(C387,'Utility Allowances'!$O$33:$S$34,2),0)</f>
        <v>0</v>
      </c>
      <c r="Y387" s="345">
        <f t="shared" si="73"/>
        <v>0</v>
      </c>
      <c r="Z387" s="168">
        <f t="shared" si="74"/>
        <v>0</v>
      </c>
      <c r="AA387" s="346">
        <f t="shared" si="75"/>
        <v>0</v>
      </c>
      <c r="AB387" s="344">
        <f>IF(Y387&gt;0,VLOOKUP($Y387,'Reference Data 2'!$B$7:$C$71,2),0)</f>
        <v>0</v>
      </c>
      <c r="AC387" s="347">
        <f t="shared" si="76"/>
        <v>0</v>
      </c>
      <c r="AD387" s="348">
        <f t="shared" si="77"/>
        <v>0</v>
      </c>
      <c r="AE387" s="349">
        <f>IF(Y387&gt;0,VLOOKUP($Y387,'Reference Data 2'!$B$9:$D$71,3),0)</f>
        <v>0</v>
      </c>
      <c r="AF387" s="347">
        <f t="shared" si="78"/>
        <v>0</v>
      </c>
      <c r="AG387" s="346">
        <f t="shared" si="79"/>
        <v>0</v>
      </c>
      <c r="AH387" s="350">
        <f t="shared" si="80"/>
        <v>0</v>
      </c>
      <c r="AI387" s="351">
        <f t="shared" si="81"/>
        <v>0</v>
      </c>
      <c r="AJ387" s="352">
        <f t="shared" si="82"/>
        <v>0</v>
      </c>
      <c r="AK387" s="349">
        <f>IF(AA387&gt;0,VLOOKUP(C387,'Reference Data 1'!$N$13:$O$17,2),0)</f>
        <v>0</v>
      </c>
      <c r="AL387" s="346">
        <f t="shared" si="83"/>
        <v>0</v>
      </c>
      <c r="AM387" s="353">
        <f t="shared" si="84"/>
        <v>0</v>
      </c>
      <c r="AN387" s="354">
        <f t="shared" si="85"/>
        <v>0</v>
      </c>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row>
    <row r="388" spans="1:219" ht="13.9" customHeight="1">
      <c r="A388" s="392"/>
      <c r="B388" s="160"/>
      <c r="C388" s="161"/>
      <c r="D388" s="161"/>
      <c r="E388" s="255"/>
      <c r="F388" s="396">
        <v>0</v>
      </c>
      <c r="G388" s="181"/>
      <c r="H388" s="186"/>
      <c r="I388" s="162"/>
      <c r="J388" s="163"/>
      <c r="K388" s="164"/>
      <c r="L388" s="164"/>
      <c r="M388" s="187"/>
      <c r="N388" s="458"/>
      <c r="O388" s="463"/>
      <c r="P388" s="190"/>
      <c r="Q388" s="165"/>
      <c r="R388" s="166"/>
      <c r="S388" s="191"/>
      <c r="T388" s="195"/>
      <c r="U388" s="167"/>
      <c r="V388" s="196"/>
      <c r="W388" s="199">
        <f t="shared" si="72"/>
        <v>0</v>
      </c>
      <c r="X388" s="344">
        <f>IF(G388&gt;0,HLOOKUP(C388,'Utility Allowances'!$O$33:$S$34,2),0)</f>
        <v>0</v>
      </c>
      <c r="Y388" s="345">
        <f t="shared" si="73"/>
        <v>0</v>
      </c>
      <c r="Z388" s="168">
        <f t="shared" si="74"/>
        <v>0</v>
      </c>
      <c r="AA388" s="346">
        <f t="shared" si="75"/>
        <v>0</v>
      </c>
      <c r="AB388" s="344">
        <f>IF(Y388&gt;0,VLOOKUP($Y388,'Reference Data 2'!$B$7:$C$71,2),0)</f>
        <v>0</v>
      </c>
      <c r="AC388" s="347">
        <f t="shared" si="76"/>
        <v>0</v>
      </c>
      <c r="AD388" s="348">
        <f t="shared" si="77"/>
        <v>0</v>
      </c>
      <c r="AE388" s="349">
        <f>IF(Y388&gt;0,VLOOKUP($Y388,'Reference Data 2'!$B$9:$D$71,3),0)</f>
        <v>0</v>
      </c>
      <c r="AF388" s="347">
        <f t="shared" si="78"/>
        <v>0</v>
      </c>
      <c r="AG388" s="346">
        <f t="shared" si="79"/>
        <v>0</v>
      </c>
      <c r="AH388" s="350">
        <f t="shared" si="80"/>
        <v>0</v>
      </c>
      <c r="AI388" s="351">
        <f t="shared" si="81"/>
        <v>0</v>
      </c>
      <c r="AJ388" s="352">
        <f t="shared" si="82"/>
        <v>0</v>
      </c>
      <c r="AK388" s="349">
        <f>IF(AA388&gt;0,VLOOKUP(C388,'Reference Data 1'!$N$13:$O$17,2),0)</f>
        <v>0</v>
      </c>
      <c r="AL388" s="346">
        <f t="shared" si="83"/>
        <v>0</v>
      </c>
      <c r="AM388" s="353">
        <f t="shared" si="84"/>
        <v>0</v>
      </c>
      <c r="AN388" s="354">
        <f t="shared" si="85"/>
        <v>0</v>
      </c>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row>
    <row r="389" spans="1:219" ht="13.9" customHeight="1">
      <c r="A389" s="392"/>
      <c r="B389" s="160"/>
      <c r="C389" s="161"/>
      <c r="D389" s="161"/>
      <c r="E389" s="255"/>
      <c r="F389" s="396">
        <v>0</v>
      </c>
      <c r="G389" s="181"/>
      <c r="H389" s="186"/>
      <c r="I389" s="162"/>
      <c r="J389" s="163"/>
      <c r="K389" s="164"/>
      <c r="L389" s="164"/>
      <c r="M389" s="187"/>
      <c r="N389" s="458"/>
      <c r="O389" s="463"/>
      <c r="P389" s="190"/>
      <c r="Q389" s="165"/>
      <c r="R389" s="166"/>
      <c r="S389" s="191"/>
      <c r="T389" s="195"/>
      <c r="U389" s="167"/>
      <c r="V389" s="196"/>
      <c r="W389" s="199">
        <f t="shared" si="72"/>
        <v>0</v>
      </c>
      <c r="X389" s="344">
        <f>IF(G389&gt;0,HLOOKUP(C389,'Utility Allowances'!$O$33:$S$34,2),0)</f>
        <v>0</v>
      </c>
      <c r="Y389" s="345">
        <f t="shared" si="73"/>
        <v>0</v>
      </c>
      <c r="Z389" s="168">
        <f t="shared" si="74"/>
        <v>0</v>
      </c>
      <c r="AA389" s="346">
        <f t="shared" si="75"/>
        <v>0</v>
      </c>
      <c r="AB389" s="344">
        <f>IF(Y389&gt;0,VLOOKUP($Y389,'Reference Data 2'!$B$7:$C$71,2),0)</f>
        <v>0</v>
      </c>
      <c r="AC389" s="347">
        <f t="shared" si="76"/>
        <v>0</v>
      </c>
      <c r="AD389" s="348">
        <f t="shared" si="77"/>
        <v>0</v>
      </c>
      <c r="AE389" s="349">
        <f>IF(Y389&gt;0,VLOOKUP($Y389,'Reference Data 2'!$B$9:$D$71,3),0)</f>
        <v>0</v>
      </c>
      <c r="AF389" s="347">
        <f t="shared" si="78"/>
        <v>0</v>
      </c>
      <c r="AG389" s="346">
        <f t="shared" si="79"/>
        <v>0</v>
      </c>
      <c r="AH389" s="350">
        <f t="shared" si="80"/>
        <v>0</v>
      </c>
      <c r="AI389" s="351">
        <f t="shared" si="81"/>
        <v>0</v>
      </c>
      <c r="AJ389" s="352">
        <f t="shared" si="82"/>
        <v>0</v>
      </c>
      <c r="AK389" s="349">
        <f>IF(AA389&gt;0,VLOOKUP(C389,'Reference Data 1'!$N$13:$O$17,2),0)</f>
        <v>0</v>
      </c>
      <c r="AL389" s="346">
        <f t="shared" si="83"/>
        <v>0</v>
      </c>
      <c r="AM389" s="353">
        <f t="shared" si="84"/>
        <v>0</v>
      </c>
      <c r="AN389" s="354">
        <f t="shared" si="85"/>
        <v>0</v>
      </c>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row>
    <row r="390" spans="1:219" ht="13.9" customHeight="1">
      <c r="A390" s="392"/>
      <c r="B390" s="160"/>
      <c r="C390" s="161"/>
      <c r="D390" s="161"/>
      <c r="E390" s="255"/>
      <c r="F390" s="396">
        <v>0</v>
      </c>
      <c r="G390" s="181"/>
      <c r="H390" s="186"/>
      <c r="I390" s="162"/>
      <c r="J390" s="163"/>
      <c r="K390" s="164"/>
      <c r="L390" s="164"/>
      <c r="M390" s="187"/>
      <c r="N390" s="458"/>
      <c r="O390" s="463"/>
      <c r="P390" s="190"/>
      <c r="Q390" s="165"/>
      <c r="R390" s="166"/>
      <c r="S390" s="191"/>
      <c r="T390" s="195"/>
      <c r="U390" s="167"/>
      <c r="V390" s="196"/>
      <c r="W390" s="199">
        <f t="shared" si="72"/>
        <v>0</v>
      </c>
      <c r="X390" s="344">
        <f>IF(G390&gt;0,HLOOKUP(C390,'Utility Allowances'!$O$33:$S$34,2),0)</f>
        <v>0</v>
      </c>
      <c r="Y390" s="345">
        <f t="shared" si="73"/>
        <v>0</v>
      </c>
      <c r="Z390" s="168">
        <f t="shared" si="74"/>
        <v>0</v>
      </c>
      <c r="AA390" s="346">
        <f t="shared" si="75"/>
        <v>0</v>
      </c>
      <c r="AB390" s="344">
        <f>IF(Y390&gt;0,VLOOKUP($Y390,'Reference Data 2'!$B$7:$C$71,2),0)</f>
        <v>0</v>
      </c>
      <c r="AC390" s="347">
        <f t="shared" si="76"/>
        <v>0</v>
      </c>
      <c r="AD390" s="348">
        <f t="shared" si="77"/>
        <v>0</v>
      </c>
      <c r="AE390" s="349">
        <f>IF(Y390&gt;0,VLOOKUP($Y390,'Reference Data 2'!$B$9:$D$71,3),0)</f>
        <v>0</v>
      </c>
      <c r="AF390" s="347">
        <f t="shared" si="78"/>
        <v>0</v>
      </c>
      <c r="AG390" s="346">
        <f t="shared" si="79"/>
        <v>0</v>
      </c>
      <c r="AH390" s="350">
        <f t="shared" si="80"/>
        <v>0</v>
      </c>
      <c r="AI390" s="351">
        <f t="shared" si="81"/>
        <v>0</v>
      </c>
      <c r="AJ390" s="352">
        <f t="shared" si="82"/>
        <v>0</v>
      </c>
      <c r="AK390" s="349">
        <f>IF(AA390&gt;0,VLOOKUP(C390,'Reference Data 1'!$N$13:$O$17,2),0)</f>
        <v>0</v>
      </c>
      <c r="AL390" s="346">
        <f t="shared" si="83"/>
        <v>0</v>
      </c>
      <c r="AM390" s="353">
        <f t="shared" si="84"/>
        <v>0</v>
      </c>
      <c r="AN390" s="354">
        <f t="shared" si="85"/>
        <v>0</v>
      </c>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row>
    <row r="391" spans="1:219" ht="13.9" customHeight="1">
      <c r="A391" s="392"/>
      <c r="B391" s="160"/>
      <c r="C391" s="161"/>
      <c r="D391" s="161"/>
      <c r="E391" s="255"/>
      <c r="F391" s="396">
        <v>0</v>
      </c>
      <c r="G391" s="181"/>
      <c r="H391" s="186"/>
      <c r="I391" s="162"/>
      <c r="J391" s="163"/>
      <c r="K391" s="164"/>
      <c r="L391" s="164"/>
      <c r="M391" s="187"/>
      <c r="N391" s="458"/>
      <c r="O391" s="463"/>
      <c r="P391" s="190"/>
      <c r="Q391" s="165"/>
      <c r="R391" s="166"/>
      <c r="S391" s="191"/>
      <c r="T391" s="195"/>
      <c r="U391" s="167"/>
      <c r="V391" s="196"/>
      <c r="W391" s="199">
        <f t="shared" si="72"/>
        <v>0</v>
      </c>
      <c r="X391" s="344">
        <f>IF(G391&gt;0,HLOOKUP(C391,'Utility Allowances'!$O$33:$S$34,2),0)</f>
        <v>0</v>
      </c>
      <c r="Y391" s="345">
        <f t="shared" si="73"/>
        <v>0</v>
      </c>
      <c r="Z391" s="168">
        <f t="shared" si="74"/>
        <v>0</v>
      </c>
      <c r="AA391" s="346">
        <f t="shared" si="75"/>
        <v>0</v>
      </c>
      <c r="AB391" s="344">
        <f>IF(Y391&gt;0,VLOOKUP($Y391,'Reference Data 2'!$B$7:$C$71,2),0)</f>
        <v>0</v>
      </c>
      <c r="AC391" s="347">
        <f t="shared" si="76"/>
        <v>0</v>
      </c>
      <c r="AD391" s="348">
        <f t="shared" si="77"/>
        <v>0</v>
      </c>
      <c r="AE391" s="349">
        <f>IF(Y391&gt;0,VLOOKUP($Y391,'Reference Data 2'!$B$9:$D$71,3),0)</f>
        <v>0</v>
      </c>
      <c r="AF391" s="347">
        <f t="shared" si="78"/>
        <v>0</v>
      </c>
      <c r="AG391" s="346">
        <f t="shared" si="79"/>
        <v>0</v>
      </c>
      <c r="AH391" s="350">
        <f t="shared" si="80"/>
        <v>0</v>
      </c>
      <c r="AI391" s="351">
        <f t="shared" si="81"/>
        <v>0</v>
      </c>
      <c r="AJ391" s="352">
        <f t="shared" si="82"/>
        <v>0</v>
      </c>
      <c r="AK391" s="349">
        <f>IF(AA391&gt;0,VLOOKUP(C391,'Reference Data 1'!$N$13:$O$17,2),0)</f>
        <v>0</v>
      </c>
      <c r="AL391" s="346">
        <f t="shared" si="83"/>
        <v>0</v>
      </c>
      <c r="AM391" s="353">
        <f t="shared" si="84"/>
        <v>0</v>
      </c>
      <c r="AN391" s="354">
        <f t="shared" si="85"/>
        <v>0</v>
      </c>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row>
    <row r="392" spans="1:219" ht="13.9" customHeight="1">
      <c r="A392" s="392"/>
      <c r="B392" s="160"/>
      <c r="C392" s="161"/>
      <c r="D392" s="161"/>
      <c r="E392" s="255"/>
      <c r="F392" s="396">
        <v>0</v>
      </c>
      <c r="G392" s="181"/>
      <c r="H392" s="186"/>
      <c r="I392" s="162"/>
      <c r="J392" s="163"/>
      <c r="K392" s="164"/>
      <c r="L392" s="164"/>
      <c r="M392" s="187"/>
      <c r="N392" s="458"/>
      <c r="O392" s="463"/>
      <c r="P392" s="190"/>
      <c r="Q392" s="165"/>
      <c r="R392" s="166"/>
      <c r="S392" s="191"/>
      <c r="T392" s="195"/>
      <c r="U392" s="167"/>
      <c r="V392" s="196"/>
      <c r="W392" s="199">
        <f t="shared" si="72"/>
        <v>0</v>
      </c>
      <c r="X392" s="344">
        <f>IF(G392&gt;0,HLOOKUP(C392,'Utility Allowances'!$O$33:$S$34,2),0)</f>
        <v>0</v>
      </c>
      <c r="Y392" s="345">
        <f t="shared" si="73"/>
        <v>0</v>
      </c>
      <c r="Z392" s="168">
        <f t="shared" si="74"/>
        <v>0</v>
      </c>
      <c r="AA392" s="346">
        <f t="shared" si="75"/>
        <v>0</v>
      </c>
      <c r="AB392" s="344">
        <f>IF(Y392&gt;0,VLOOKUP($Y392,'Reference Data 2'!$B$7:$C$71,2),0)</f>
        <v>0</v>
      </c>
      <c r="AC392" s="347">
        <f t="shared" si="76"/>
        <v>0</v>
      </c>
      <c r="AD392" s="348">
        <f t="shared" si="77"/>
        <v>0</v>
      </c>
      <c r="AE392" s="349">
        <f>IF(Y392&gt;0,VLOOKUP($Y392,'Reference Data 2'!$B$9:$D$71,3),0)</f>
        <v>0</v>
      </c>
      <c r="AF392" s="347">
        <f t="shared" si="78"/>
        <v>0</v>
      </c>
      <c r="AG392" s="346">
        <f t="shared" si="79"/>
        <v>0</v>
      </c>
      <c r="AH392" s="350">
        <f t="shared" si="80"/>
        <v>0</v>
      </c>
      <c r="AI392" s="351">
        <f t="shared" si="81"/>
        <v>0</v>
      </c>
      <c r="AJ392" s="352">
        <f t="shared" si="82"/>
        <v>0</v>
      </c>
      <c r="AK392" s="349">
        <f>IF(AA392&gt;0,VLOOKUP(C392,'Reference Data 1'!$N$13:$O$17,2),0)</f>
        <v>0</v>
      </c>
      <c r="AL392" s="346">
        <f t="shared" si="83"/>
        <v>0</v>
      </c>
      <c r="AM392" s="353">
        <f t="shared" si="84"/>
        <v>0</v>
      </c>
      <c r="AN392" s="354">
        <f t="shared" si="85"/>
        <v>0</v>
      </c>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row>
    <row r="393" spans="1:219" ht="13.9" customHeight="1">
      <c r="A393" s="392"/>
      <c r="B393" s="160"/>
      <c r="C393" s="161"/>
      <c r="D393" s="161"/>
      <c r="E393" s="255"/>
      <c r="F393" s="396">
        <v>0</v>
      </c>
      <c r="G393" s="181"/>
      <c r="H393" s="186"/>
      <c r="I393" s="162"/>
      <c r="J393" s="163"/>
      <c r="K393" s="164"/>
      <c r="L393" s="164"/>
      <c r="M393" s="187"/>
      <c r="N393" s="458"/>
      <c r="O393" s="463"/>
      <c r="P393" s="190"/>
      <c r="Q393" s="165"/>
      <c r="R393" s="166"/>
      <c r="S393" s="191"/>
      <c r="T393" s="195"/>
      <c r="U393" s="167"/>
      <c r="V393" s="196"/>
      <c r="W393" s="199">
        <f t="shared" si="72"/>
        <v>0</v>
      </c>
      <c r="X393" s="344">
        <f>IF(G393&gt;0,HLOOKUP(C393,'Utility Allowances'!$O$33:$S$34,2),0)</f>
        <v>0</v>
      </c>
      <c r="Y393" s="345">
        <f t="shared" si="73"/>
        <v>0</v>
      </c>
      <c r="Z393" s="168">
        <f t="shared" si="74"/>
        <v>0</v>
      </c>
      <c r="AA393" s="346">
        <f t="shared" si="75"/>
        <v>0</v>
      </c>
      <c r="AB393" s="344">
        <f>IF(Y393&gt;0,VLOOKUP($Y393,'Reference Data 2'!$B$7:$C$71,2),0)</f>
        <v>0</v>
      </c>
      <c r="AC393" s="347">
        <f t="shared" si="76"/>
        <v>0</v>
      </c>
      <c r="AD393" s="348">
        <f t="shared" si="77"/>
        <v>0</v>
      </c>
      <c r="AE393" s="349">
        <f>IF(Y393&gt;0,VLOOKUP($Y393,'Reference Data 2'!$B$9:$D$71,3),0)</f>
        <v>0</v>
      </c>
      <c r="AF393" s="347">
        <f t="shared" si="78"/>
        <v>0</v>
      </c>
      <c r="AG393" s="346">
        <f t="shared" si="79"/>
        <v>0</v>
      </c>
      <c r="AH393" s="350">
        <f t="shared" si="80"/>
        <v>0</v>
      </c>
      <c r="AI393" s="351">
        <f t="shared" si="81"/>
        <v>0</v>
      </c>
      <c r="AJ393" s="352">
        <f t="shared" si="82"/>
        <v>0</v>
      </c>
      <c r="AK393" s="349">
        <f>IF(AA393&gt;0,VLOOKUP(C393,'Reference Data 1'!$N$13:$O$17,2),0)</f>
        <v>0</v>
      </c>
      <c r="AL393" s="346">
        <f t="shared" si="83"/>
        <v>0</v>
      </c>
      <c r="AM393" s="353">
        <f t="shared" si="84"/>
        <v>0</v>
      </c>
      <c r="AN393" s="354">
        <f t="shared" si="85"/>
        <v>0</v>
      </c>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row>
    <row r="394" spans="1:219" ht="13.9" customHeight="1">
      <c r="A394" s="392"/>
      <c r="B394" s="160"/>
      <c r="C394" s="161"/>
      <c r="D394" s="161"/>
      <c r="E394" s="255"/>
      <c r="F394" s="396">
        <v>0</v>
      </c>
      <c r="G394" s="181"/>
      <c r="H394" s="186"/>
      <c r="I394" s="162"/>
      <c r="J394" s="163"/>
      <c r="K394" s="164"/>
      <c r="L394" s="164"/>
      <c r="M394" s="187"/>
      <c r="N394" s="458"/>
      <c r="O394" s="463"/>
      <c r="P394" s="190"/>
      <c r="Q394" s="165"/>
      <c r="R394" s="166"/>
      <c r="S394" s="191"/>
      <c r="T394" s="195"/>
      <c r="U394" s="167"/>
      <c r="V394" s="196"/>
      <c r="W394" s="199">
        <f t="shared" ref="W394:W457" si="86">IF(U394&gt;0,U394/LOOKUP(T394,IncomeLimits),0)</f>
        <v>0</v>
      </c>
      <c r="X394" s="344">
        <f>IF(G394&gt;0,HLOOKUP(C394,'Utility Allowances'!$O$33:$S$34,2),0)</f>
        <v>0</v>
      </c>
      <c r="Y394" s="345">
        <f t="shared" ref="Y394:Y457" si="87">+G394+C394</f>
        <v>0</v>
      </c>
      <c r="Z394" s="168">
        <f t="shared" ref="Z394:Z457" si="88">+J394+I394</f>
        <v>0</v>
      </c>
      <c r="AA394" s="346">
        <f t="shared" ref="AA394:AA457" si="89">+H394+J394</f>
        <v>0</v>
      </c>
      <c r="AB394" s="344">
        <f>IF(Y394&gt;0,VLOOKUP($Y394,'Reference Data 2'!$B$7:$C$71,2),0)</f>
        <v>0</v>
      </c>
      <c r="AC394" s="347">
        <f t="shared" ref="AC394:AC457" si="90">+AA394-AB394</f>
        <v>0</v>
      </c>
      <c r="AD394" s="348">
        <f t="shared" ref="AD394:AD457" si="91">+IF(AC394&gt;0,AC394,0)</f>
        <v>0</v>
      </c>
      <c r="AE394" s="349">
        <f>IF(Y394&gt;0,VLOOKUP($Y394,'Reference Data 2'!$B$9:$D$71,3),0)</f>
        <v>0</v>
      </c>
      <c r="AF394" s="347">
        <f t="shared" ref="AF394:AF457" si="92">+AA394-AE394</f>
        <v>0</v>
      </c>
      <c r="AG394" s="346">
        <f t="shared" ref="AG394:AG457" si="93">+IF(AF394&gt;0,AF394,0)</f>
        <v>0</v>
      </c>
      <c r="AH394" s="350">
        <f t="shared" ref="AH394:AH457" si="94">+IF(U394&gt;0,(AA394*12)/U394,0)</f>
        <v>0</v>
      </c>
      <c r="AI394" s="351">
        <f t="shared" ref="AI394:AI457" si="95">+IF(AH394&gt;0.5,AH394,0)</f>
        <v>0</v>
      </c>
      <c r="AJ394" s="352">
        <f t="shared" ref="AJ394:AJ457" si="96">+IF(T394&gt;0,IF(C394&gt;0,T394/C394,T394),0)</f>
        <v>0</v>
      </c>
      <c r="AK394" s="349">
        <f>IF(AA394&gt;0,VLOOKUP(C394,'Reference Data 1'!$N$13:$O$17,2),0)</f>
        <v>0</v>
      </c>
      <c r="AL394" s="346">
        <f t="shared" ref="AL394:AL457" si="97">+AK394-AA394</f>
        <v>0</v>
      </c>
      <c r="AM394" s="353">
        <f t="shared" ref="AM394:AM457" si="98">+C394+E394</f>
        <v>0</v>
      </c>
      <c r="AN394" s="354">
        <f t="shared" ref="AN394:AN457" si="99">+IF(F394=1,C394+0.1,IF(F394=2,C394+0.2,0))</f>
        <v>0</v>
      </c>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row>
    <row r="395" spans="1:219" ht="13.9" customHeight="1">
      <c r="A395" s="392"/>
      <c r="B395" s="160"/>
      <c r="C395" s="161"/>
      <c r="D395" s="161"/>
      <c r="E395" s="255"/>
      <c r="F395" s="396">
        <v>0</v>
      </c>
      <c r="G395" s="181"/>
      <c r="H395" s="186"/>
      <c r="I395" s="162"/>
      <c r="J395" s="163"/>
      <c r="K395" s="164"/>
      <c r="L395" s="164"/>
      <c r="M395" s="187"/>
      <c r="N395" s="458"/>
      <c r="O395" s="463"/>
      <c r="P395" s="190"/>
      <c r="Q395" s="165"/>
      <c r="R395" s="166"/>
      <c r="S395" s="191"/>
      <c r="T395" s="195"/>
      <c r="U395" s="167"/>
      <c r="V395" s="196"/>
      <c r="W395" s="199">
        <f t="shared" si="86"/>
        <v>0</v>
      </c>
      <c r="X395" s="344">
        <f>IF(G395&gt;0,HLOOKUP(C395,'Utility Allowances'!$O$33:$S$34,2),0)</f>
        <v>0</v>
      </c>
      <c r="Y395" s="345">
        <f t="shared" si="87"/>
        <v>0</v>
      </c>
      <c r="Z395" s="168">
        <f t="shared" si="88"/>
        <v>0</v>
      </c>
      <c r="AA395" s="346">
        <f t="shared" si="89"/>
        <v>0</v>
      </c>
      <c r="AB395" s="344">
        <f>IF(Y395&gt;0,VLOOKUP($Y395,'Reference Data 2'!$B$7:$C$71,2),0)</f>
        <v>0</v>
      </c>
      <c r="AC395" s="347">
        <f t="shared" si="90"/>
        <v>0</v>
      </c>
      <c r="AD395" s="348">
        <f t="shared" si="91"/>
        <v>0</v>
      </c>
      <c r="AE395" s="349">
        <f>IF(Y395&gt;0,VLOOKUP($Y395,'Reference Data 2'!$B$9:$D$71,3),0)</f>
        <v>0</v>
      </c>
      <c r="AF395" s="347">
        <f t="shared" si="92"/>
        <v>0</v>
      </c>
      <c r="AG395" s="346">
        <f t="shared" si="93"/>
        <v>0</v>
      </c>
      <c r="AH395" s="350">
        <f t="shared" si="94"/>
        <v>0</v>
      </c>
      <c r="AI395" s="351">
        <f t="shared" si="95"/>
        <v>0</v>
      </c>
      <c r="AJ395" s="352">
        <f t="shared" si="96"/>
        <v>0</v>
      </c>
      <c r="AK395" s="349">
        <f>IF(AA395&gt;0,VLOOKUP(C395,'Reference Data 1'!$N$13:$O$17,2),0)</f>
        <v>0</v>
      </c>
      <c r="AL395" s="346">
        <f t="shared" si="97"/>
        <v>0</v>
      </c>
      <c r="AM395" s="353">
        <f t="shared" si="98"/>
        <v>0</v>
      </c>
      <c r="AN395" s="354">
        <f t="shared" si="99"/>
        <v>0</v>
      </c>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row>
    <row r="396" spans="1:219" ht="13.9" customHeight="1">
      <c r="A396" s="392"/>
      <c r="B396" s="160"/>
      <c r="C396" s="161"/>
      <c r="D396" s="161"/>
      <c r="E396" s="255"/>
      <c r="F396" s="396">
        <v>0</v>
      </c>
      <c r="G396" s="181"/>
      <c r="H396" s="186"/>
      <c r="I396" s="162"/>
      <c r="J396" s="163"/>
      <c r="K396" s="164"/>
      <c r="L396" s="164"/>
      <c r="M396" s="187"/>
      <c r="N396" s="458"/>
      <c r="O396" s="463"/>
      <c r="P396" s="190"/>
      <c r="Q396" s="165"/>
      <c r="R396" s="166"/>
      <c r="S396" s="191"/>
      <c r="T396" s="195"/>
      <c r="U396" s="167"/>
      <c r="V396" s="196"/>
      <c r="W396" s="199">
        <f t="shared" si="86"/>
        <v>0</v>
      </c>
      <c r="X396" s="344">
        <f>IF(G396&gt;0,HLOOKUP(C396,'Utility Allowances'!$O$33:$S$34,2),0)</f>
        <v>0</v>
      </c>
      <c r="Y396" s="345">
        <f t="shared" si="87"/>
        <v>0</v>
      </c>
      <c r="Z396" s="168">
        <f t="shared" si="88"/>
        <v>0</v>
      </c>
      <c r="AA396" s="346">
        <f t="shared" si="89"/>
        <v>0</v>
      </c>
      <c r="AB396" s="344">
        <f>IF(Y396&gt;0,VLOOKUP($Y396,'Reference Data 2'!$B$7:$C$71,2),0)</f>
        <v>0</v>
      </c>
      <c r="AC396" s="347">
        <f t="shared" si="90"/>
        <v>0</v>
      </c>
      <c r="AD396" s="348">
        <f t="shared" si="91"/>
        <v>0</v>
      </c>
      <c r="AE396" s="349">
        <f>IF(Y396&gt;0,VLOOKUP($Y396,'Reference Data 2'!$B$9:$D$71,3),0)</f>
        <v>0</v>
      </c>
      <c r="AF396" s="347">
        <f t="shared" si="92"/>
        <v>0</v>
      </c>
      <c r="AG396" s="346">
        <f t="shared" si="93"/>
        <v>0</v>
      </c>
      <c r="AH396" s="350">
        <f t="shared" si="94"/>
        <v>0</v>
      </c>
      <c r="AI396" s="351">
        <f t="shared" si="95"/>
        <v>0</v>
      </c>
      <c r="AJ396" s="352">
        <f t="shared" si="96"/>
        <v>0</v>
      </c>
      <c r="AK396" s="349">
        <f>IF(AA396&gt;0,VLOOKUP(C396,'Reference Data 1'!$N$13:$O$17,2),0)</f>
        <v>0</v>
      </c>
      <c r="AL396" s="346">
        <f t="shared" si="97"/>
        <v>0</v>
      </c>
      <c r="AM396" s="353">
        <f t="shared" si="98"/>
        <v>0</v>
      </c>
      <c r="AN396" s="354">
        <f t="shared" si="99"/>
        <v>0</v>
      </c>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row>
    <row r="397" spans="1:219" ht="13.9" customHeight="1">
      <c r="A397" s="392"/>
      <c r="B397" s="160"/>
      <c r="C397" s="161"/>
      <c r="D397" s="161"/>
      <c r="E397" s="255"/>
      <c r="F397" s="396">
        <v>0</v>
      </c>
      <c r="G397" s="181"/>
      <c r="H397" s="186"/>
      <c r="I397" s="162"/>
      <c r="J397" s="163"/>
      <c r="K397" s="164"/>
      <c r="L397" s="164"/>
      <c r="M397" s="187"/>
      <c r="N397" s="458"/>
      <c r="O397" s="463"/>
      <c r="P397" s="190"/>
      <c r="Q397" s="165"/>
      <c r="R397" s="166"/>
      <c r="S397" s="191"/>
      <c r="T397" s="195"/>
      <c r="U397" s="167"/>
      <c r="V397" s="196"/>
      <c r="W397" s="199">
        <f t="shared" si="86"/>
        <v>0</v>
      </c>
      <c r="X397" s="344">
        <f>IF(G397&gt;0,HLOOKUP(C397,'Utility Allowances'!$O$33:$S$34,2),0)</f>
        <v>0</v>
      </c>
      <c r="Y397" s="345">
        <f t="shared" si="87"/>
        <v>0</v>
      </c>
      <c r="Z397" s="168">
        <f t="shared" si="88"/>
        <v>0</v>
      </c>
      <c r="AA397" s="346">
        <f t="shared" si="89"/>
        <v>0</v>
      </c>
      <c r="AB397" s="344">
        <f>IF(Y397&gt;0,VLOOKUP($Y397,'Reference Data 2'!$B$7:$C$71,2),0)</f>
        <v>0</v>
      </c>
      <c r="AC397" s="347">
        <f t="shared" si="90"/>
        <v>0</v>
      </c>
      <c r="AD397" s="348">
        <f t="shared" si="91"/>
        <v>0</v>
      </c>
      <c r="AE397" s="349">
        <f>IF(Y397&gt;0,VLOOKUP($Y397,'Reference Data 2'!$B$9:$D$71,3),0)</f>
        <v>0</v>
      </c>
      <c r="AF397" s="347">
        <f t="shared" si="92"/>
        <v>0</v>
      </c>
      <c r="AG397" s="346">
        <f t="shared" si="93"/>
        <v>0</v>
      </c>
      <c r="AH397" s="350">
        <f t="shared" si="94"/>
        <v>0</v>
      </c>
      <c r="AI397" s="351">
        <f t="shared" si="95"/>
        <v>0</v>
      </c>
      <c r="AJ397" s="352">
        <f t="shared" si="96"/>
        <v>0</v>
      </c>
      <c r="AK397" s="349">
        <f>IF(AA397&gt;0,VLOOKUP(C397,'Reference Data 1'!$N$13:$O$17,2),0)</f>
        <v>0</v>
      </c>
      <c r="AL397" s="346">
        <f t="shared" si="97"/>
        <v>0</v>
      </c>
      <c r="AM397" s="353">
        <f t="shared" si="98"/>
        <v>0</v>
      </c>
      <c r="AN397" s="354">
        <f t="shared" si="99"/>
        <v>0</v>
      </c>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row>
    <row r="398" spans="1:219" ht="13.9" customHeight="1">
      <c r="A398" s="392"/>
      <c r="B398" s="160"/>
      <c r="C398" s="161"/>
      <c r="D398" s="161"/>
      <c r="E398" s="255"/>
      <c r="F398" s="396">
        <v>0</v>
      </c>
      <c r="G398" s="181"/>
      <c r="H398" s="186"/>
      <c r="I398" s="162"/>
      <c r="J398" s="163"/>
      <c r="K398" s="164"/>
      <c r="L398" s="164"/>
      <c r="M398" s="187"/>
      <c r="N398" s="458"/>
      <c r="O398" s="463"/>
      <c r="P398" s="190"/>
      <c r="Q398" s="165"/>
      <c r="R398" s="166"/>
      <c r="S398" s="191"/>
      <c r="T398" s="195"/>
      <c r="U398" s="167"/>
      <c r="V398" s="196"/>
      <c r="W398" s="199">
        <f t="shared" si="86"/>
        <v>0</v>
      </c>
      <c r="X398" s="344">
        <f>IF(G398&gt;0,HLOOKUP(C398,'Utility Allowances'!$O$33:$S$34,2),0)</f>
        <v>0</v>
      </c>
      <c r="Y398" s="345">
        <f t="shared" si="87"/>
        <v>0</v>
      </c>
      <c r="Z398" s="168">
        <f t="shared" si="88"/>
        <v>0</v>
      </c>
      <c r="AA398" s="346">
        <f t="shared" si="89"/>
        <v>0</v>
      </c>
      <c r="AB398" s="344">
        <f>IF(Y398&gt;0,VLOOKUP($Y398,'Reference Data 2'!$B$7:$C$71,2),0)</f>
        <v>0</v>
      </c>
      <c r="AC398" s="347">
        <f t="shared" si="90"/>
        <v>0</v>
      </c>
      <c r="AD398" s="348">
        <f t="shared" si="91"/>
        <v>0</v>
      </c>
      <c r="AE398" s="349">
        <f>IF(Y398&gt;0,VLOOKUP($Y398,'Reference Data 2'!$B$9:$D$71,3),0)</f>
        <v>0</v>
      </c>
      <c r="AF398" s="347">
        <f t="shared" si="92"/>
        <v>0</v>
      </c>
      <c r="AG398" s="346">
        <f t="shared" si="93"/>
        <v>0</v>
      </c>
      <c r="AH398" s="350">
        <f t="shared" si="94"/>
        <v>0</v>
      </c>
      <c r="AI398" s="351">
        <f t="shared" si="95"/>
        <v>0</v>
      </c>
      <c r="AJ398" s="352">
        <f t="shared" si="96"/>
        <v>0</v>
      </c>
      <c r="AK398" s="349">
        <f>IF(AA398&gt;0,VLOOKUP(C398,'Reference Data 1'!$N$13:$O$17,2),0)</f>
        <v>0</v>
      </c>
      <c r="AL398" s="346">
        <f t="shared" si="97"/>
        <v>0</v>
      </c>
      <c r="AM398" s="353">
        <f t="shared" si="98"/>
        <v>0</v>
      </c>
      <c r="AN398" s="354">
        <f t="shared" si="99"/>
        <v>0</v>
      </c>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row>
    <row r="399" spans="1:219" ht="13.9" customHeight="1">
      <c r="A399" s="392"/>
      <c r="B399" s="160"/>
      <c r="C399" s="161"/>
      <c r="D399" s="161"/>
      <c r="E399" s="255"/>
      <c r="F399" s="396">
        <v>0</v>
      </c>
      <c r="G399" s="181"/>
      <c r="H399" s="186"/>
      <c r="I399" s="162"/>
      <c r="J399" s="163"/>
      <c r="K399" s="164"/>
      <c r="L399" s="164"/>
      <c r="M399" s="187"/>
      <c r="N399" s="458"/>
      <c r="O399" s="463"/>
      <c r="P399" s="190"/>
      <c r="Q399" s="165"/>
      <c r="R399" s="166"/>
      <c r="S399" s="191"/>
      <c r="T399" s="195"/>
      <c r="U399" s="167"/>
      <c r="V399" s="196"/>
      <c r="W399" s="199">
        <f t="shared" si="86"/>
        <v>0</v>
      </c>
      <c r="X399" s="344">
        <f>IF(G399&gt;0,HLOOKUP(C399,'Utility Allowances'!$O$33:$S$34,2),0)</f>
        <v>0</v>
      </c>
      <c r="Y399" s="345">
        <f t="shared" si="87"/>
        <v>0</v>
      </c>
      <c r="Z399" s="168">
        <f t="shared" si="88"/>
        <v>0</v>
      </c>
      <c r="AA399" s="346">
        <f t="shared" si="89"/>
        <v>0</v>
      </c>
      <c r="AB399" s="344">
        <f>IF(Y399&gt;0,VLOOKUP($Y399,'Reference Data 2'!$B$7:$C$71,2),0)</f>
        <v>0</v>
      </c>
      <c r="AC399" s="347">
        <f t="shared" si="90"/>
        <v>0</v>
      </c>
      <c r="AD399" s="348">
        <f t="shared" si="91"/>
        <v>0</v>
      </c>
      <c r="AE399" s="349">
        <f>IF(Y399&gt;0,VLOOKUP($Y399,'Reference Data 2'!$B$9:$D$71,3),0)</f>
        <v>0</v>
      </c>
      <c r="AF399" s="347">
        <f t="shared" si="92"/>
        <v>0</v>
      </c>
      <c r="AG399" s="346">
        <f t="shared" si="93"/>
        <v>0</v>
      </c>
      <c r="AH399" s="350">
        <f t="shared" si="94"/>
        <v>0</v>
      </c>
      <c r="AI399" s="351">
        <f t="shared" si="95"/>
        <v>0</v>
      </c>
      <c r="AJ399" s="352">
        <f t="shared" si="96"/>
        <v>0</v>
      </c>
      <c r="AK399" s="349">
        <f>IF(AA399&gt;0,VLOOKUP(C399,'Reference Data 1'!$N$13:$O$17,2),0)</f>
        <v>0</v>
      </c>
      <c r="AL399" s="346">
        <f t="shared" si="97"/>
        <v>0</v>
      </c>
      <c r="AM399" s="353">
        <f t="shared" si="98"/>
        <v>0</v>
      </c>
      <c r="AN399" s="354">
        <f t="shared" si="99"/>
        <v>0</v>
      </c>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row>
    <row r="400" spans="1:219" ht="13.9" customHeight="1">
      <c r="A400" s="392"/>
      <c r="B400" s="160"/>
      <c r="C400" s="161"/>
      <c r="D400" s="161"/>
      <c r="E400" s="255"/>
      <c r="F400" s="396">
        <v>0</v>
      </c>
      <c r="G400" s="181"/>
      <c r="H400" s="186"/>
      <c r="I400" s="162"/>
      <c r="J400" s="163"/>
      <c r="K400" s="164"/>
      <c r="L400" s="164"/>
      <c r="M400" s="187"/>
      <c r="N400" s="458"/>
      <c r="O400" s="463"/>
      <c r="P400" s="190"/>
      <c r="Q400" s="165"/>
      <c r="R400" s="166"/>
      <c r="S400" s="191"/>
      <c r="T400" s="195"/>
      <c r="U400" s="167"/>
      <c r="V400" s="196"/>
      <c r="W400" s="199">
        <f t="shared" si="86"/>
        <v>0</v>
      </c>
      <c r="X400" s="344">
        <f>IF(G400&gt;0,HLOOKUP(C400,'Utility Allowances'!$O$33:$S$34,2),0)</f>
        <v>0</v>
      </c>
      <c r="Y400" s="345">
        <f t="shared" si="87"/>
        <v>0</v>
      </c>
      <c r="Z400" s="168">
        <f t="shared" si="88"/>
        <v>0</v>
      </c>
      <c r="AA400" s="346">
        <f t="shared" si="89"/>
        <v>0</v>
      </c>
      <c r="AB400" s="344">
        <f>IF(Y400&gt;0,VLOOKUP($Y400,'Reference Data 2'!$B$7:$C$71,2),0)</f>
        <v>0</v>
      </c>
      <c r="AC400" s="347">
        <f t="shared" si="90"/>
        <v>0</v>
      </c>
      <c r="AD400" s="348">
        <f t="shared" si="91"/>
        <v>0</v>
      </c>
      <c r="AE400" s="349">
        <f>IF(Y400&gt;0,VLOOKUP($Y400,'Reference Data 2'!$B$9:$D$71,3),0)</f>
        <v>0</v>
      </c>
      <c r="AF400" s="347">
        <f t="shared" si="92"/>
        <v>0</v>
      </c>
      <c r="AG400" s="346">
        <f t="shared" si="93"/>
        <v>0</v>
      </c>
      <c r="AH400" s="350">
        <f t="shared" si="94"/>
        <v>0</v>
      </c>
      <c r="AI400" s="351">
        <f t="shared" si="95"/>
        <v>0</v>
      </c>
      <c r="AJ400" s="352">
        <f t="shared" si="96"/>
        <v>0</v>
      </c>
      <c r="AK400" s="349">
        <f>IF(AA400&gt;0,VLOOKUP(C400,'Reference Data 1'!$N$13:$O$17,2),0)</f>
        <v>0</v>
      </c>
      <c r="AL400" s="346">
        <f t="shared" si="97"/>
        <v>0</v>
      </c>
      <c r="AM400" s="353">
        <f t="shared" si="98"/>
        <v>0</v>
      </c>
      <c r="AN400" s="354">
        <f t="shared" si="99"/>
        <v>0</v>
      </c>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row>
    <row r="401" spans="1:219" ht="13.9" customHeight="1">
      <c r="A401" s="392"/>
      <c r="B401" s="160"/>
      <c r="C401" s="161"/>
      <c r="D401" s="161"/>
      <c r="E401" s="255"/>
      <c r="F401" s="396">
        <v>0</v>
      </c>
      <c r="G401" s="181"/>
      <c r="H401" s="186"/>
      <c r="I401" s="162"/>
      <c r="J401" s="163"/>
      <c r="K401" s="164"/>
      <c r="L401" s="164"/>
      <c r="M401" s="187"/>
      <c r="N401" s="458"/>
      <c r="O401" s="463"/>
      <c r="P401" s="190"/>
      <c r="Q401" s="165"/>
      <c r="R401" s="166"/>
      <c r="S401" s="191"/>
      <c r="T401" s="195"/>
      <c r="U401" s="167"/>
      <c r="V401" s="196"/>
      <c r="W401" s="199">
        <f t="shared" si="86"/>
        <v>0</v>
      </c>
      <c r="X401" s="344">
        <f>IF(G401&gt;0,HLOOKUP(C401,'Utility Allowances'!$O$33:$S$34,2),0)</f>
        <v>0</v>
      </c>
      <c r="Y401" s="345">
        <f t="shared" si="87"/>
        <v>0</v>
      </c>
      <c r="Z401" s="168">
        <f t="shared" si="88"/>
        <v>0</v>
      </c>
      <c r="AA401" s="346">
        <f t="shared" si="89"/>
        <v>0</v>
      </c>
      <c r="AB401" s="344">
        <f>IF(Y401&gt;0,VLOOKUP($Y401,'Reference Data 2'!$B$7:$C$71,2),0)</f>
        <v>0</v>
      </c>
      <c r="AC401" s="347">
        <f t="shared" si="90"/>
        <v>0</v>
      </c>
      <c r="AD401" s="348">
        <f t="shared" si="91"/>
        <v>0</v>
      </c>
      <c r="AE401" s="349">
        <f>IF(Y401&gt;0,VLOOKUP($Y401,'Reference Data 2'!$B$9:$D$71,3),0)</f>
        <v>0</v>
      </c>
      <c r="AF401" s="347">
        <f t="shared" si="92"/>
        <v>0</v>
      </c>
      <c r="AG401" s="346">
        <f t="shared" si="93"/>
        <v>0</v>
      </c>
      <c r="AH401" s="350">
        <f t="shared" si="94"/>
        <v>0</v>
      </c>
      <c r="AI401" s="351">
        <f t="shared" si="95"/>
        <v>0</v>
      </c>
      <c r="AJ401" s="352">
        <f t="shared" si="96"/>
        <v>0</v>
      </c>
      <c r="AK401" s="349">
        <f>IF(AA401&gt;0,VLOOKUP(C401,'Reference Data 1'!$N$13:$O$17,2),0)</f>
        <v>0</v>
      </c>
      <c r="AL401" s="346">
        <f t="shared" si="97"/>
        <v>0</v>
      </c>
      <c r="AM401" s="353">
        <f t="shared" si="98"/>
        <v>0</v>
      </c>
      <c r="AN401" s="354">
        <f t="shared" si="99"/>
        <v>0</v>
      </c>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row>
    <row r="402" spans="1:219" ht="13.9" customHeight="1">
      <c r="A402" s="392"/>
      <c r="B402" s="160"/>
      <c r="C402" s="161"/>
      <c r="D402" s="161"/>
      <c r="E402" s="255"/>
      <c r="F402" s="396">
        <v>0</v>
      </c>
      <c r="G402" s="181"/>
      <c r="H402" s="186"/>
      <c r="I402" s="162"/>
      <c r="J402" s="163"/>
      <c r="K402" s="164"/>
      <c r="L402" s="164"/>
      <c r="M402" s="187"/>
      <c r="N402" s="458"/>
      <c r="O402" s="463"/>
      <c r="P402" s="190"/>
      <c r="Q402" s="165"/>
      <c r="R402" s="166"/>
      <c r="S402" s="191"/>
      <c r="T402" s="195"/>
      <c r="U402" s="167"/>
      <c r="V402" s="196"/>
      <c r="W402" s="199">
        <f t="shared" si="86"/>
        <v>0</v>
      </c>
      <c r="X402" s="344">
        <f>IF(G402&gt;0,HLOOKUP(C402,'Utility Allowances'!$O$33:$S$34,2),0)</f>
        <v>0</v>
      </c>
      <c r="Y402" s="345">
        <f t="shared" si="87"/>
        <v>0</v>
      </c>
      <c r="Z402" s="168">
        <f t="shared" si="88"/>
        <v>0</v>
      </c>
      <c r="AA402" s="346">
        <f t="shared" si="89"/>
        <v>0</v>
      </c>
      <c r="AB402" s="344">
        <f>IF(Y402&gt;0,VLOOKUP($Y402,'Reference Data 2'!$B$7:$C$71,2),0)</f>
        <v>0</v>
      </c>
      <c r="AC402" s="347">
        <f t="shared" si="90"/>
        <v>0</v>
      </c>
      <c r="AD402" s="348">
        <f t="shared" si="91"/>
        <v>0</v>
      </c>
      <c r="AE402" s="349">
        <f>IF(Y402&gt;0,VLOOKUP($Y402,'Reference Data 2'!$B$9:$D$71,3),0)</f>
        <v>0</v>
      </c>
      <c r="AF402" s="347">
        <f t="shared" si="92"/>
        <v>0</v>
      </c>
      <c r="AG402" s="346">
        <f t="shared" si="93"/>
        <v>0</v>
      </c>
      <c r="AH402" s="350">
        <f t="shared" si="94"/>
        <v>0</v>
      </c>
      <c r="AI402" s="351">
        <f t="shared" si="95"/>
        <v>0</v>
      </c>
      <c r="AJ402" s="352">
        <f t="shared" si="96"/>
        <v>0</v>
      </c>
      <c r="AK402" s="349">
        <f>IF(AA402&gt;0,VLOOKUP(C402,'Reference Data 1'!$N$13:$O$17,2),0)</f>
        <v>0</v>
      </c>
      <c r="AL402" s="346">
        <f t="shared" si="97"/>
        <v>0</v>
      </c>
      <c r="AM402" s="353">
        <f t="shared" si="98"/>
        <v>0</v>
      </c>
      <c r="AN402" s="354">
        <f t="shared" si="99"/>
        <v>0</v>
      </c>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row>
    <row r="403" spans="1:219" ht="13.9" customHeight="1">
      <c r="A403" s="392"/>
      <c r="B403" s="160"/>
      <c r="C403" s="161"/>
      <c r="D403" s="161"/>
      <c r="E403" s="255"/>
      <c r="F403" s="396">
        <v>0</v>
      </c>
      <c r="G403" s="181"/>
      <c r="H403" s="186"/>
      <c r="I403" s="162"/>
      <c r="J403" s="163"/>
      <c r="K403" s="164"/>
      <c r="L403" s="164"/>
      <c r="M403" s="187"/>
      <c r="N403" s="458"/>
      <c r="O403" s="463"/>
      <c r="P403" s="190"/>
      <c r="Q403" s="165"/>
      <c r="R403" s="166"/>
      <c r="S403" s="191"/>
      <c r="T403" s="195"/>
      <c r="U403" s="167"/>
      <c r="V403" s="196"/>
      <c r="W403" s="199">
        <f t="shared" si="86"/>
        <v>0</v>
      </c>
      <c r="X403" s="344">
        <f>IF(G403&gt;0,HLOOKUP(C403,'Utility Allowances'!$O$33:$S$34,2),0)</f>
        <v>0</v>
      </c>
      <c r="Y403" s="345">
        <f t="shared" si="87"/>
        <v>0</v>
      </c>
      <c r="Z403" s="168">
        <f t="shared" si="88"/>
        <v>0</v>
      </c>
      <c r="AA403" s="346">
        <f t="shared" si="89"/>
        <v>0</v>
      </c>
      <c r="AB403" s="344">
        <f>IF(Y403&gt;0,VLOOKUP($Y403,'Reference Data 2'!$B$7:$C$71,2),0)</f>
        <v>0</v>
      </c>
      <c r="AC403" s="347">
        <f t="shared" si="90"/>
        <v>0</v>
      </c>
      <c r="AD403" s="348">
        <f t="shared" si="91"/>
        <v>0</v>
      </c>
      <c r="AE403" s="349">
        <f>IF(Y403&gt;0,VLOOKUP($Y403,'Reference Data 2'!$B$9:$D$71,3),0)</f>
        <v>0</v>
      </c>
      <c r="AF403" s="347">
        <f t="shared" si="92"/>
        <v>0</v>
      </c>
      <c r="AG403" s="346">
        <f t="shared" si="93"/>
        <v>0</v>
      </c>
      <c r="AH403" s="350">
        <f t="shared" si="94"/>
        <v>0</v>
      </c>
      <c r="AI403" s="351">
        <f t="shared" si="95"/>
        <v>0</v>
      </c>
      <c r="AJ403" s="352">
        <f t="shared" si="96"/>
        <v>0</v>
      </c>
      <c r="AK403" s="349">
        <f>IF(AA403&gt;0,VLOOKUP(C403,'Reference Data 1'!$N$13:$O$17,2),0)</f>
        <v>0</v>
      </c>
      <c r="AL403" s="346">
        <f t="shared" si="97"/>
        <v>0</v>
      </c>
      <c r="AM403" s="353">
        <f t="shared" si="98"/>
        <v>0</v>
      </c>
      <c r="AN403" s="354">
        <f t="shared" si="99"/>
        <v>0</v>
      </c>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row>
    <row r="404" spans="1:219" ht="13.9" customHeight="1">
      <c r="A404" s="392"/>
      <c r="B404" s="160"/>
      <c r="C404" s="161"/>
      <c r="D404" s="161"/>
      <c r="E404" s="255"/>
      <c r="F404" s="396">
        <v>0</v>
      </c>
      <c r="G404" s="181"/>
      <c r="H404" s="186"/>
      <c r="I404" s="162"/>
      <c r="J404" s="163"/>
      <c r="K404" s="164"/>
      <c r="L404" s="164"/>
      <c r="M404" s="187"/>
      <c r="N404" s="458"/>
      <c r="O404" s="463"/>
      <c r="P404" s="190"/>
      <c r="Q404" s="165"/>
      <c r="R404" s="166"/>
      <c r="S404" s="191"/>
      <c r="T404" s="195"/>
      <c r="U404" s="167"/>
      <c r="V404" s="196"/>
      <c r="W404" s="199">
        <f t="shared" si="86"/>
        <v>0</v>
      </c>
      <c r="X404" s="344">
        <f>IF(G404&gt;0,HLOOKUP(C404,'Utility Allowances'!$O$33:$S$34,2),0)</f>
        <v>0</v>
      </c>
      <c r="Y404" s="345">
        <f t="shared" si="87"/>
        <v>0</v>
      </c>
      <c r="Z404" s="168">
        <f t="shared" si="88"/>
        <v>0</v>
      </c>
      <c r="AA404" s="346">
        <f t="shared" si="89"/>
        <v>0</v>
      </c>
      <c r="AB404" s="344">
        <f>IF(Y404&gt;0,VLOOKUP($Y404,'Reference Data 2'!$B$7:$C$71,2),0)</f>
        <v>0</v>
      </c>
      <c r="AC404" s="347">
        <f t="shared" si="90"/>
        <v>0</v>
      </c>
      <c r="AD404" s="348">
        <f t="shared" si="91"/>
        <v>0</v>
      </c>
      <c r="AE404" s="349">
        <f>IF(Y404&gt;0,VLOOKUP($Y404,'Reference Data 2'!$B$9:$D$71,3),0)</f>
        <v>0</v>
      </c>
      <c r="AF404" s="347">
        <f t="shared" si="92"/>
        <v>0</v>
      </c>
      <c r="AG404" s="346">
        <f t="shared" si="93"/>
        <v>0</v>
      </c>
      <c r="AH404" s="350">
        <f t="shared" si="94"/>
        <v>0</v>
      </c>
      <c r="AI404" s="351">
        <f t="shared" si="95"/>
        <v>0</v>
      </c>
      <c r="AJ404" s="352">
        <f t="shared" si="96"/>
        <v>0</v>
      </c>
      <c r="AK404" s="349">
        <f>IF(AA404&gt;0,VLOOKUP(C404,'Reference Data 1'!$N$13:$O$17,2),0)</f>
        <v>0</v>
      </c>
      <c r="AL404" s="346">
        <f t="shared" si="97"/>
        <v>0</v>
      </c>
      <c r="AM404" s="353">
        <f t="shared" si="98"/>
        <v>0</v>
      </c>
      <c r="AN404" s="354">
        <f t="shared" si="99"/>
        <v>0</v>
      </c>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row>
    <row r="405" spans="1:219" ht="13.9" customHeight="1">
      <c r="A405" s="392"/>
      <c r="B405" s="160"/>
      <c r="C405" s="161"/>
      <c r="D405" s="161"/>
      <c r="E405" s="255"/>
      <c r="F405" s="396">
        <v>0</v>
      </c>
      <c r="G405" s="181"/>
      <c r="H405" s="186"/>
      <c r="I405" s="162"/>
      <c r="J405" s="163"/>
      <c r="K405" s="164"/>
      <c r="L405" s="164"/>
      <c r="M405" s="187"/>
      <c r="N405" s="458"/>
      <c r="O405" s="463"/>
      <c r="P405" s="190"/>
      <c r="Q405" s="165"/>
      <c r="R405" s="166"/>
      <c r="S405" s="191"/>
      <c r="T405" s="195"/>
      <c r="U405" s="167"/>
      <c r="V405" s="196"/>
      <c r="W405" s="199">
        <f t="shared" si="86"/>
        <v>0</v>
      </c>
      <c r="X405" s="344">
        <f>IF(G405&gt;0,HLOOKUP(C405,'Utility Allowances'!$O$33:$S$34,2),0)</f>
        <v>0</v>
      </c>
      <c r="Y405" s="345">
        <f t="shared" si="87"/>
        <v>0</v>
      </c>
      <c r="Z405" s="168">
        <f t="shared" si="88"/>
        <v>0</v>
      </c>
      <c r="AA405" s="346">
        <f t="shared" si="89"/>
        <v>0</v>
      </c>
      <c r="AB405" s="344">
        <f>IF(Y405&gt;0,VLOOKUP($Y405,'Reference Data 2'!$B$7:$C$71,2),0)</f>
        <v>0</v>
      </c>
      <c r="AC405" s="347">
        <f t="shared" si="90"/>
        <v>0</v>
      </c>
      <c r="AD405" s="348">
        <f t="shared" si="91"/>
        <v>0</v>
      </c>
      <c r="AE405" s="349">
        <f>IF(Y405&gt;0,VLOOKUP($Y405,'Reference Data 2'!$B$9:$D$71,3),0)</f>
        <v>0</v>
      </c>
      <c r="AF405" s="347">
        <f t="shared" si="92"/>
        <v>0</v>
      </c>
      <c r="AG405" s="346">
        <f t="shared" si="93"/>
        <v>0</v>
      </c>
      <c r="AH405" s="350">
        <f t="shared" si="94"/>
        <v>0</v>
      </c>
      <c r="AI405" s="351">
        <f t="shared" si="95"/>
        <v>0</v>
      </c>
      <c r="AJ405" s="352">
        <f t="shared" si="96"/>
        <v>0</v>
      </c>
      <c r="AK405" s="349">
        <f>IF(AA405&gt;0,VLOOKUP(C405,'Reference Data 1'!$N$13:$O$17,2),0)</f>
        <v>0</v>
      </c>
      <c r="AL405" s="346">
        <f t="shared" si="97"/>
        <v>0</v>
      </c>
      <c r="AM405" s="353">
        <f t="shared" si="98"/>
        <v>0</v>
      </c>
      <c r="AN405" s="354">
        <f t="shared" si="99"/>
        <v>0</v>
      </c>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row>
    <row r="406" spans="1:219" ht="13.9" customHeight="1">
      <c r="A406" s="392"/>
      <c r="B406" s="160"/>
      <c r="C406" s="161"/>
      <c r="D406" s="161"/>
      <c r="E406" s="255"/>
      <c r="F406" s="396">
        <v>0</v>
      </c>
      <c r="G406" s="181"/>
      <c r="H406" s="186"/>
      <c r="I406" s="162"/>
      <c r="J406" s="163"/>
      <c r="K406" s="164"/>
      <c r="L406" s="164"/>
      <c r="M406" s="187"/>
      <c r="N406" s="458"/>
      <c r="O406" s="463"/>
      <c r="P406" s="190"/>
      <c r="Q406" s="165"/>
      <c r="R406" s="166"/>
      <c r="S406" s="191"/>
      <c r="T406" s="195"/>
      <c r="U406" s="167"/>
      <c r="V406" s="196"/>
      <c r="W406" s="199">
        <f t="shared" si="86"/>
        <v>0</v>
      </c>
      <c r="X406" s="344">
        <f>IF(G406&gt;0,HLOOKUP(C406,'Utility Allowances'!$O$33:$S$34,2),0)</f>
        <v>0</v>
      </c>
      <c r="Y406" s="345">
        <f t="shared" si="87"/>
        <v>0</v>
      </c>
      <c r="Z406" s="168">
        <f t="shared" si="88"/>
        <v>0</v>
      </c>
      <c r="AA406" s="346">
        <f t="shared" si="89"/>
        <v>0</v>
      </c>
      <c r="AB406" s="344">
        <f>IF(Y406&gt;0,VLOOKUP($Y406,'Reference Data 2'!$B$7:$C$71,2),0)</f>
        <v>0</v>
      </c>
      <c r="AC406" s="347">
        <f t="shared" si="90"/>
        <v>0</v>
      </c>
      <c r="AD406" s="348">
        <f t="shared" si="91"/>
        <v>0</v>
      </c>
      <c r="AE406" s="349">
        <f>IF(Y406&gt;0,VLOOKUP($Y406,'Reference Data 2'!$B$9:$D$71,3),0)</f>
        <v>0</v>
      </c>
      <c r="AF406" s="347">
        <f t="shared" si="92"/>
        <v>0</v>
      </c>
      <c r="AG406" s="346">
        <f t="shared" si="93"/>
        <v>0</v>
      </c>
      <c r="AH406" s="350">
        <f t="shared" si="94"/>
        <v>0</v>
      </c>
      <c r="AI406" s="351">
        <f t="shared" si="95"/>
        <v>0</v>
      </c>
      <c r="AJ406" s="352">
        <f t="shared" si="96"/>
        <v>0</v>
      </c>
      <c r="AK406" s="349">
        <f>IF(AA406&gt;0,VLOOKUP(C406,'Reference Data 1'!$N$13:$O$17,2),0)</f>
        <v>0</v>
      </c>
      <c r="AL406" s="346">
        <f t="shared" si="97"/>
        <v>0</v>
      </c>
      <c r="AM406" s="353">
        <f t="shared" si="98"/>
        <v>0</v>
      </c>
      <c r="AN406" s="354">
        <f t="shared" si="99"/>
        <v>0</v>
      </c>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row>
    <row r="407" spans="1:219" ht="13.9" customHeight="1">
      <c r="A407" s="392"/>
      <c r="B407" s="160"/>
      <c r="C407" s="161"/>
      <c r="D407" s="161"/>
      <c r="E407" s="255"/>
      <c r="F407" s="396">
        <v>0</v>
      </c>
      <c r="G407" s="181"/>
      <c r="H407" s="186"/>
      <c r="I407" s="162"/>
      <c r="J407" s="163"/>
      <c r="K407" s="164"/>
      <c r="L407" s="164"/>
      <c r="M407" s="187"/>
      <c r="N407" s="458"/>
      <c r="O407" s="463"/>
      <c r="P407" s="190"/>
      <c r="Q407" s="165"/>
      <c r="R407" s="166"/>
      <c r="S407" s="191"/>
      <c r="T407" s="195"/>
      <c r="U407" s="167"/>
      <c r="V407" s="196"/>
      <c r="W407" s="199">
        <f t="shared" si="86"/>
        <v>0</v>
      </c>
      <c r="X407" s="344">
        <f>IF(G407&gt;0,HLOOKUP(C407,'Utility Allowances'!$O$33:$S$34,2),0)</f>
        <v>0</v>
      </c>
      <c r="Y407" s="345">
        <f t="shared" si="87"/>
        <v>0</v>
      </c>
      <c r="Z407" s="168">
        <f t="shared" si="88"/>
        <v>0</v>
      </c>
      <c r="AA407" s="346">
        <f t="shared" si="89"/>
        <v>0</v>
      </c>
      <c r="AB407" s="344">
        <f>IF(Y407&gt;0,VLOOKUP($Y407,'Reference Data 2'!$B$7:$C$71,2),0)</f>
        <v>0</v>
      </c>
      <c r="AC407" s="347">
        <f t="shared" si="90"/>
        <v>0</v>
      </c>
      <c r="AD407" s="348">
        <f t="shared" si="91"/>
        <v>0</v>
      </c>
      <c r="AE407" s="349">
        <f>IF(Y407&gt;0,VLOOKUP($Y407,'Reference Data 2'!$B$9:$D$71,3),0)</f>
        <v>0</v>
      </c>
      <c r="AF407" s="347">
        <f t="shared" si="92"/>
        <v>0</v>
      </c>
      <c r="AG407" s="346">
        <f t="shared" si="93"/>
        <v>0</v>
      </c>
      <c r="AH407" s="350">
        <f t="shared" si="94"/>
        <v>0</v>
      </c>
      <c r="AI407" s="351">
        <f t="shared" si="95"/>
        <v>0</v>
      </c>
      <c r="AJ407" s="352">
        <f t="shared" si="96"/>
        <v>0</v>
      </c>
      <c r="AK407" s="349">
        <f>IF(AA407&gt;0,VLOOKUP(C407,'Reference Data 1'!$N$13:$O$17,2),0)</f>
        <v>0</v>
      </c>
      <c r="AL407" s="346">
        <f t="shared" si="97"/>
        <v>0</v>
      </c>
      <c r="AM407" s="353">
        <f t="shared" si="98"/>
        <v>0</v>
      </c>
      <c r="AN407" s="354">
        <f t="shared" si="99"/>
        <v>0</v>
      </c>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row>
    <row r="408" spans="1:219" ht="13.9" customHeight="1">
      <c r="A408" s="392"/>
      <c r="B408" s="160"/>
      <c r="C408" s="161"/>
      <c r="D408" s="161"/>
      <c r="E408" s="255"/>
      <c r="F408" s="396">
        <v>0</v>
      </c>
      <c r="G408" s="181"/>
      <c r="H408" s="186"/>
      <c r="I408" s="162"/>
      <c r="J408" s="163"/>
      <c r="K408" s="164"/>
      <c r="L408" s="164"/>
      <c r="M408" s="187"/>
      <c r="N408" s="458"/>
      <c r="O408" s="463"/>
      <c r="P408" s="190"/>
      <c r="Q408" s="165"/>
      <c r="R408" s="166"/>
      <c r="S408" s="191"/>
      <c r="T408" s="195"/>
      <c r="U408" s="167"/>
      <c r="V408" s="196"/>
      <c r="W408" s="199">
        <f t="shared" si="86"/>
        <v>0</v>
      </c>
      <c r="X408" s="344">
        <f>IF(G408&gt;0,HLOOKUP(C408,'Utility Allowances'!$O$33:$S$34,2),0)</f>
        <v>0</v>
      </c>
      <c r="Y408" s="345">
        <f t="shared" si="87"/>
        <v>0</v>
      </c>
      <c r="Z408" s="168">
        <f t="shared" si="88"/>
        <v>0</v>
      </c>
      <c r="AA408" s="346">
        <f t="shared" si="89"/>
        <v>0</v>
      </c>
      <c r="AB408" s="344">
        <f>IF(Y408&gt;0,VLOOKUP($Y408,'Reference Data 2'!$B$7:$C$71,2),0)</f>
        <v>0</v>
      </c>
      <c r="AC408" s="347">
        <f t="shared" si="90"/>
        <v>0</v>
      </c>
      <c r="AD408" s="348">
        <f t="shared" si="91"/>
        <v>0</v>
      </c>
      <c r="AE408" s="349">
        <f>IF(Y408&gt;0,VLOOKUP($Y408,'Reference Data 2'!$B$9:$D$71,3),0)</f>
        <v>0</v>
      </c>
      <c r="AF408" s="347">
        <f t="shared" si="92"/>
        <v>0</v>
      </c>
      <c r="AG408" s="346">
        <f t="shared" si="93"/>
        <v>0</v>
      </c>
      <c r="AH408" s="350">
        <f t="shared" si="94"/>
        <v>0</v>
      </c>
      <c r="AI408" s="351">
        <f t="shared" si="95"/>
        <v>0</v>
      </c>
      <c r="AJ408" s="352">
        <f t="shared" si="96"/>
        <v>0</v>
      </c>
      <c r="AK408" s="349">
        <f>IF(AA408&gt;0,VLOOKUP(C408,'Reference Data 1'!$N$13:$O$17,2),0)</f>
        <v>0</v>
      </c>
      <c r="AL408" s="346">
        <f t="shared" si="97"/>
        <v>0</v>
      </c>
      <c r="AM408" s="353">
        <f t="shared" si="98"/>
        <v>0</v>
      </c>
      <c r="AN408" s="354">
        <f t="shared" si="99"/>
        <v>0</v>
      </c>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row>
    <row r="409" spans="1:219" ht="13.9" customHeight="1">
      <c r="A409" s="392"/>
      <c r="B409" s="160"/>
      <c r="C409" s="161"/>
      <c r="D409" s="161"/>
      <c r="E409" s="255"/>
      <c r="F409" s="396">
        <v>0</v>
      </c>
      <c r="G409" s="181"/>
      <c r="H409" s="186"/>
      <c r="I409" s="162"/>
      <c r="J409" s="163"/>
      <c r="K409" s="164"/>
      <c r="L409" s="164"/>
      <c r="M409" s="187"/>
      <c r="N409" s="458"/>
      <c r="O409" s="463"/>
      <c r="P409" s="190"/>
      <c r="Q409" s="165"/>
      <c r="R409" s="166"/>
      <c r="S409" s="191"/>
      <c r="T409" s="195"/>
      <c r="U409" s="167"/>
      <c r="V409" s="196"/>
      <c r="W409" s="199">
        <f t="shared" si="86"/>
        <v>0</v>
      </c>
      <c r="X409" s="344">
        <f>IF(G409&gt;0,HLOOKUP(C409,'Utility Allowances'!$O$33:$S$34,2),0)</f>
        <v>0</v>
      </c>
      <c r="Y409" s="345">
        <f t="shared" si="87"/>
        <v>0</v>
      </c>
      <c r="Z409" s="168">
        <f t="shared" si="88"/>
        <v>0</v>
      </c>
      <c r="AA409" s="346">
        <f t="shared" si="89"/>
        <v>0</v>
      </c>
      <c r="AB409" s="344">
        <f>IF(Y409&gt;0,VLOOKUP($Y409,'Reference Data 2'!$B$7:$C$71,2),0)</f>
        <v>0</v>
      </c>
      <c r="AC409" s="347">
        <f t="shared" si="90"/>
        <v>0</v>
      </c>
      <c r="AD409" s="348">
        <f t="shared" si="91"/>
        <v>0</v>
      </c>
      <c r="AE409" s="349">
        <f>IF(Y409&gt;0,VLOOKUP($Y409,'Reference Data 2'!$B$9:$D$71,3),0)</f>
        <v>0</v>
      </c>
      <c r="AF409" s="347">
        <f t="shared" si="92"/>
        <v>0</v>
      </c>
      <c r="AG409" s="346">
        <f t="shared" si="93"/>
        <v>0</v>
      </c>
      <c r="AH409" s="350">
        <f t="shared" si="94"/>
        <v>0</v>
      </c>
      <c r="AI409" s="351">
        <f t="shared" si="95"/>
        <v>0</v>
      </c>
      <c r="AJ409" s="352">
        <f t="shared" si="96"/>
        <v>0</v>
      </c>
      <c r="AK409" s="349">
        <f>IF(AA409&gt;0,VLOOKUP(C409,'Reference Data 1'!$N$13:$O$17,2),0)</f>
        <v>0</v>
      </c>
      <c r="AL409" s="346">
        <f t="shared" si="97"/>
        <v>0</v>
      </c>
      <c r="AM409" s="353">
        <f t="shared" si="98"/>
        <v>0</v>
      </c>
      <c r="AN409" s="354">
        <f t="shared" si="99"/>
        <v>0</v>
      </c>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row>
    <row r="410" spans="1:219" ht="13.9" customHeight="1">
      <c r="A410" s="392"/>
      <c r="B410" s="160"/>
      <c r="C410" s="161"/>
      <c r="D410" s="161"/>
      <c r="E410" s="255"/>
      <c r="F410" s="396">
        <v>0</v>
      </c>
      <c r="G410" s="181"/>
      <c r="H410" s="186"/>
      <c r="I410" s="162"/>
      <c r="J410" s="163"/>
      <c r="K410" s="164"/>
      <c r="L410" s="164"/>
      <c r="M410" s="187"/>
      <c r="N410" s="458"/>
      <c r="O410" s="463"/>
      <c r="P410" s="190"/>
      <c r="Q410" s="165"/>
      <c r="R410" s="166"/>
      <c r="S410" s="191"/>
      <c r="T410" s="195"/>
      <c r="U410" s="167"/>
      <c r="V410" s="196"/>
      <c r="W410" s="199">
        <f t="shared" si="86"/>
        <v>0</v>
      </c>
      <c r="X410" s="344">
        <f>IF(G410&gt;0,HLOOKUP(C410,'Utility Allowances'!$O$33:$S$34,2),0)</f>
        <v>0</v>
      </c>
      <c r="Y410" s="345">
        <f t="shared" si="87"/>
        <v>0</v>
      </c>
      <c r="Z410" s="168">
        <f t="shared" si="88"/>
        <v>0</v>
      </c>
      <c r="AA410" s="346">
        <f t="shared" si="89"/>
        <v>0</v>
      </c>
      <c r="AB410" s="344">
        <f>IF(Y410&gt;0,VLOOKUP($Y410,'Reference Data 2'!$B$7:$C$71,2),0)</f>
        <v>0</v>
      </c>
      <c r="AC410" s="347">
        <f t="shared" si="90"/>
        <v>0</v>
      </c>
      <c r="AD410" s="348">
        <f t="shared" si="91"/>
        <v>0</v>
      </c>
      <c r="AE410" s="349">
        <f>IF(Y410&gt;0,VLOOKUP($Y410,'Reference Data 2'!$B$9:$D$71,3),0)</f>
        <v>0</v>
      </c>
      <c r="AF410" s="347">
        <f t="shared" si="92"/>
        <v>0</v>
      </c>
      <c r="AG410" s="346">
        <f t="shared" si="93"/>
        <v>0</v>
      </c>
      <c r="AH410" s="350">
        <f t="shared" si="94"/>
        <v>0</v>
      </c>
      <c r="AI410" s="351">
        <f t="shared" si="95"/>
        <v>0</v>
      </c>
      <c r="AJ410" s="352">
        <f t="shared" si="96"/>
        <v>0</v>
      </c>
      <c r="AK410" s="349">
        <f>IF(AA410&gt;0,VLOOKUP(C410,'Reference Data 1'!$N$13:$O$17,2),0)</f>
        <v>0</v>
      </c>
      <c r="AL410" s="346">
        <f t="shared" si="97"/>
        <v>0</v>
      </c>
      <c r="AM410" s="353">
        <f t="shared" si="98"/>
        <v>0</v>
      </c>
      <c r="AN410" s="354">
        <f t="shared" si="99"/>
        <v>0</v>
      </c>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row>
    <row r="411" spans="1:219" ht="13.9" customHeight="1">
      <c r="A411" s="392"/>
      <c r="B411" s="160"/>
      <c r="C411" s="161"/>
      <c r="D411" s="161"/>
      <c r="E411" s="255"/>
      <c r="F411" s="396">
        <v>0</v>
      </c>
      <c r="G411" s="181"/>
      <c r="H411" s="186"/>
      <c r="I411" s="162"/>
      <c r="J411" s="163"/>
      <c r="K411" s="164"/>
      <c r="L411" s="164"/>
      <c r="M411" s="187"/>
      <c r="N411" s="458"/>
      <c r="O411" s="463"/>
      <c r="P411" s="190"/>
      <c r="Q411" s="165"/>
      <c r="R411" s="166"/>
      <c r="S411" s="191"/>
      <c r="T411" s="195"/>
      <c r="U411" s="167"/>
      <c r="V411" s="196"/>
      <c r="W411" s="199">
        <f t="shared" si="86"/>
        <v>0</v>
      </c>
      <c r="X411" s="344">
        <f>IF(G411&gt;0,HLOOKUP(C411,'Utility Allowances'!$O$33:$S$34,2),0)</f>
        <v>0</v>
      </c>
      <c r="Y411" s="345">
        <f t="shared" si="87"/>
        <v>0</v>
      </c>
      <c r="Z411" s="168">
        <f t="shared" si="88"/>
        <v>0</v>
      </c>
      <c r="AA411" s="346">
        <f t="shared" si="89"/>
        <v>0</v>
      </c>
      <c r="AB411" s="344">
        <f>IF(Y411&gt;0,VLOOKUP($Y411,'Reference Data 2'!$B$7:$C$71,2),0)</f>
        <v>0</v>
      </c>
      <c r="AC411" s="347">
        <f t="shared" si="90"/>
        <v>0</v>
      </c>
      <c r="AD411" s="348">
        <f t="shared" si="91"/>
        <v>0</v>
      </c>
      <c r="AE411" s="349">
        <f>IF(Y411&gt;0,VLOOKUP($Y411,'Reference Data 2'!$B$9:$D$71,3),0)</f>
        <v>0</v>
      </c>
      <c r="AF411" s="347">
        <f t="shared" si="92"/>
        <v>0</v>
      </c>
      <c r="AG411" s="346">
        <f t="shared" si="93"/>
        <v>0</v>
      </c>
      <c r="AH411" s="350">
        <f t="shared" si="94"/>
        <v>0</v>
      </c>
      <c r="AI411" s="351">
        <f t="shared" si="95"/>
        <v>0</v>
      </c>
      <c r="AJ411" s="352">
        <f t="shared" si="96"/>
        <v>0</v>
      </c>
      <c r="AK411" s="349">
        <f>IF(AA411&gt;0,VLOOKUP(C411,'Reference Data 1'!$N$13:$O$17,2),0)</f>
        <v>0</v>
      </c>
      <c r="AL411" s="346">
        <f t="shared" si="97"/>
        <v>0</v>
      </c>
      <c r="AM411" s="353">
        <f t="shared" si="98"/>
        <v>0</v>
      </c>
      <c r="AN411" s="354">
        <f t="shared" si="99"/>
        <v>0</v>
      </c>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row>
    <row r="412" spans="1:219" ht="13.9" customHeight="1">
      <c r="A412" s="392"/>
      <c r="B412" s="160"/>
      <c r="C412" s="161"/>
      <c r="D412" s="161"/>
      <c r="E412" s="255"/>
      <c r="F412" s="396">
        <v>0</v>
      </c>
      <c r="G412" s="181"/>
      <c r="H412" s="186"/>
      <c r="I412" s="162"/>
      <c r="J412" s="163"/>
      <c r="K412" s="164"/>
      <c r="L412" s="164"/>
      <c r="M412" s="187"/>
      <c r="N412" s="458"/>
      <c r="O412" s="463"/>
      <c r="P412" s="190"/>
      <c r="Q412" s="165"/>
      <c r="R412" s="166"/>
      <c r="S412" s="191"/>
      <c r="T412" s="195"/>
      <c r="U412" s="167"/>
      <c r="V412" s="196"/>
      <c r="W412" s="199">
        <f t="shared" si="86"/>
        <v>0</v>
      </c>
      <c r="X412" s="344">
        <f>IF(G412&gt;0,HLOOKUP(C412,'Utility Allowances'!$O$33:$S$34,2),0)</f>
        <v>0</v>
      </c>
      <c r="Y412" s="345">
        <f t="shared" si="87"/>
        <v>0</v>
      </c>
      <c r="Z412" s="168">
        <f t="shared" si="88"/>
        <v>0</v>
      </c>
      <c r="AA412" s="346">
        <f t="shared" si="89"/>
        <v>0</v>
      </c>
      <c r="AB412" s="344">
        <f>IF(Y412&gt;0,VLOOKUP($Y412,'Reference Data 2'!$B$7:$C$71,2),0)</f>
        <v>0</v>
      </c>
      <c r="AC412" s="347">
        <f t="shared" si="90"/>
        <v>0</v>
      </c>
      <c r="AD412" s="348">
        <f t="shared" si="91"/>
        <v>0</v>
      </c>
      <c r="AE412" s="349">
        <f>IF(Y412&gt;0,VLOOKUP($Y412,'Reference Data 2'!$B$9:$D$71,3),0)</f>
        <v>0</v>
      </c>
      <c r="AF412" s="347">
        <f t="shared" si="92"/>
        <v>0</v>
      </c>
      <c r="AG412" s="346">
        <f t="shared" si="93"/>
        <v>0</v>
      </c>
      <c r="AH412" s="350">
        <f t="shared" si="94"/>
        <v>0</v>
      </c>
      <c r="AI412" s="351">
        <f t="shared" si="95"/>
        <v>0</v>
      </c>
      <c r="AJ412" s="352">
        <f t="shared" si="96"/>
        <v>0</v>
      </c>
      <c r="AK412" s="349">
        <f>IF(AA412&gt;0,VLOOKUP(C412,'Reference Data 1'!$N$13:$O$17,2),0)</f>
        <v>0</v>
      </c>
      <c r="AL412" s="346">
        <f t="shared" si="97"/>
        <v>0</v>
      </c>
      <c r="AM412" s="353">
        <f t="shared" si="98"/>
        <v>0</v>
      </c>
      <c r="AN412" s="354">
        <f t="shared" si="99"/>
        <v>0</v>
      </c>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row>
    <row r="413" spans="1:219" ht="13.9" customHeight="1">
      <c r="A413" s="392"/>
      <c r="B413" s="160"/>
      <c r="C413" s="161"/>
      <c r="D413" s="161"/>
      <c r="E413" s="255"/>
      <c r="F413" s="396">
        <v>0</v>
      </c>
      <c r="G413" s="181"/>
      <c r="H413" s="186"/>
      <c r="I413" s="162"/>
      <c r="J413" s="163"/>
      <c r="K413" s="164"/>
      <c r="L413" s="164"/>
      <c r="M413" s="187"/>
      <c r="N413" s="458"/>
      <c r="O413" s="463"/>
      <c r="P413" s="190"/>
      <c r="Q413" s="165"/>
      <c r="R413" s="166"/>
      <c r="S413" s="191"/>
      <c r="T413" s="195"/>
      <c r="U413" s="167"/>
      <c r="V413" s="196"/>
      <c r="W413" s="199">
        <f t="shared" si="86"/>
        <v>0</v>
      </c>
      <c r="X413" s="344">
        <f>IF(G413&gt;0,HLOOKUP(C413,'Utility Allowances'!$O$33:$S$34,2),0)</f>
        <v>0</v>
      </c>
      <c r="Y413" s="345">
        <f t="shared" si="87"/>
        <v>0</v>
      </c>
      <c r="Z413" s="168">
        <f t="shared" si="88"/>
        <v>0</v>
      </c>
      <c r="AA413" s="346">
        <f t="shared" si="89"/>
        <v>0</v>
      </c>
      <c r="AB413" s="344">
        <f>IF(Y413&gt;0,VLOOKUP($Y413,'Reference Data 2'!$B$7:$C$71,2),0)</f>
        <v>0</v>
      </c>
      <c r="AC413" s="347">
        <f t="shared" si="90"/>
        <v>0</v>
      </c>
      <c r="AD413" s="348">
        <f t="shared" si="91"/>
        <v>0</v>
      </c>
      <c r="AE413" s="349">
        <f>IF(Y413&gt;0,VLOOKUP($Y413,'Reference Data 2'!$B$9:$D$71,3),0)</f>
        <v>0</v>
      </c>
      <c r="AF413" s="347">
        <f t="shared" si="92"/>
        <v>0</v>
      </c>
      <c r="AG413" s="346">
        <f t="shared" si="93"/>
        <v>0</v>
      </c>
      <c r="AH413" s="350">
        <f t="shared" si="94"/>
        <v>0</v>
      </c>
      <c r="AI413" s="351">
        <f t="shared" si="95"/>
        <v>0</v>
      </c>
      <c r="AJ413" s="352">
        <f t="shared" si="96"/>
        <v>0</v>
      </c>
      <c r="AK413" s="349">
        <f>IF(AA413&gt;0,VLOOKUP(C413,'Reference Data 1'!$N$13:$O$17,2),0)</f>
        <v>0</v>
      </c>
      <c r="AL413" s="346">
        <f t="shared" si="97"/>
        <v>0</v>
      </c>
      <c r="AM413" s="353">
        <f t="shared" si="98"/>
        <v>0</v>
      </c>
      <c r="AN413" s="354">
        <f t="shared" si="99"/>
        <v>0</v>
      </c>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row>
    <row r="414" spans="1:219" ht="13.9" customHeight="1">
      <c r="A414" s="392"/>
      <c r="B414" s="160"/>
      <c r="C414" s="161"/>
      <c r="D414" s="161"/>
      <c r="E414" s="255"/>
      <c r="F414" s="396">
        <v>0</v>
      </c>
      <c r="G414" s="181"/>
      <c r="H414" s="186"/>
      <c r="I414" s="162"/>
      <c r="J414" s="163"/>
      <c r="K414" s="164"/>
      <c r="L414" s="164"/>
      <c r="M414" s="187"/>
      <c r="N414" s="458"/>
      <c r="O414" s="463"/>
      <c r="P414" s="190"/>
      <c r="Q414" s="165"/>
      <c r="R414" s="166"/>
      <c r="S414" s="191"/>
      <c r="T414" s="195"/>
      <c r="U414" s="167"/>
      <c r="V414" s="196"/>
      <c r="W414" s="199">
        <f t="shared" si="86"/>
        <v>0</v>
      </c>
      <c r="X414" s="344">
        <f>IF(G414&gt;0,HLOOKUP(C414,'Utility Allowances'!$O$33:$S$34,2),0)</f>
        <v>0</v>
      </c>
      <c r="Y414" s="345">
        <f t="shared" si="87"/>
        <v>0</v>
      </c>
      <c r="Z414" s="168">
        <f t="shared" si="88"/>
        <v>0</v>
      </c>
      <c r="AA414" s="346">
        <f t="shared" si="89"/>
        <v>0</v>
      </c>
      <c r="AB414" s="344">
        <f>IF(Y414&gt;0,VLOOKUP($Y414,'Reference Data 2'!$B$7:$C$71,2),0)</f>
        <v>0</v>
      </c>
      <c r="AC414" s="347">
        <f t="shared" si="90"/>
        <v>0</v>
      </c>
      <c r="AD414" s="348">
        <f t="shared" si="91"/>
        <v>0</v>
      </c>
      <c r="AE414" s="349">
        <f>IF(Y414&gt;0,VLOOKUP($Y414,'Reference Data 2'!$B$9:$D$71,3),0)</f>
        <v>0</v>
      </c>
      <c r="AF414" s="347">
        <f t="shared" si="92"/>
        <v>0</v>
      </c>
      <c r="AG414" s="346">
        <f t="shared" si="93"/>
        <v>0</v>
      </c>
      <c r="AH414" s="350">
        <f t="shared" si="94"/>
        <v>0</v>
      </c>
      <c r="AI414" s="351">
        <f t="shared" si="95"/>
        <v>0</v>
      </c>
      <c r="AJ414" s="352">
        <f t="shared" si="96"/>
        <v>0</v>
      </c>
      <c r="AK414" s="349">
        <f>IF(AA414&gt;0,VLOOKUP(C414,'Reference Data 1'!$N$13:$O$17,2),0)</f>
        <v>0</v>
      </c>
      <c r="AL414" s="346">
        <f t="shared" si="97"/>
        <v>0</v>
      </c>
      <c r="AM414" s="353">
        <f t="shared" si="98"/>
        <v>0</v>
      </c>
      <c r="AN414" s="354">
        <f t="shared" si="99"/>
        <v>0</v>
      </c>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row>
    <row r="415" spans="1:219" ht="13.9" customHeight="1">
      <c r="A415" s="392"/>
      <c r="B415" s="160"/>
      <c r="C415" s="161"/>
      <c r="D415" s="161"/>
      <c r="E415" s="255"/>
      <c r="F415" s="396">
        <v>0</v>
      </c>
      <c r="G415" s="181"/>
      <c r="H415" s="186"/>
      <c r="I415" s="162"/>
      <c r="J415" s="163"/>
      <c r="K415" s="164"/>
      <c r="L415" s="164"/>
      <c r="M415" s="187"/>
      <c r="N415" s="458"/>
      <c r="O415" s="463"/>
      <c r="P415" s="190"/>
      <c r="Q415" s="165"/>
      <c r="R415" s="166"/>
      <c r="S415" s="191"/>
      <c r="T415" s="195"/>
      <c r="U415" s="167"/>
      <c r="V415" s="196"/>
      <c r="W415" s="199">
        <f t="shared" si="86"/>
        <v>0</v>
      </c>
      <c r="X415" s="344">
        <f>IF(G415&gt;0,HLOOKUP(C415,'Utility Allowances'!$O$33:$S$34,2),0)</f>
        <v>0</v>
      </c>
      <c r="Y415" s="345">
        <f t="shared" si="87"/>
        <v>0</v>
      </c>
      <c r="Z415" s="168">
        <f t="shared" si="88"/>
        <v>0</v>
      </c>
      <c r="AA415" s="346">
        <f t="shared" si="89"/>
        <v>0</v>
      </c>
      <c r="AB415" s="344">
        <f>IF(Y415&gt;0,VLOOKUP($Y415,'Reference Data 2'!$B$7:$C$71,2),0)</f>
        <v>0</v>
      </c>
      <c r="AC415" s="347">
        <f t="shared" si="90"/>
        <v>0</v>
      </c>
      <c r="AD415" s="348">
        <f t="shared" si="91"/>
        <v>0</v>
      </c>
      <c r="AE415" s="349">
        <f>IF(Y415&gt;0,VLOOKUP($Y415,'Reference Data 2'!$B$9:$D$71,3),0)</f>
        <v>0</v>
      </c>
      <c r="AF415" s="347">
        <f t="shared" si="92"/>
        <v>0</v>
      </c>
      <c r="AG415" s="346">
        <f t="shared" si="93"/>
        <v>0</v>
      </c>
      <c r="AH415" s="350">
        <f t="shared" si="94"/>
        <v>0</v>
      </c>
      <c r="AI415" s="351">
        <f t="shared" si="95"/>
        <v>0</v>
      </c>
      <c r="AJ415" s="352">
        <f t="shared" si="96"/>
        <v>0</v>
      </c>
      <c r="AK415" s="349">
        <f>IF(AA415&gt;0,VLOOKUP(C415,'Reference Data 1'!$N$13:$O$17,2),0)</f>
        <v>0</v>
      </c>
      <c r="AL415" s="346">
        <f t="shared" si="97"/>
        <v>0</v>
      </c>
      <c r="AM415" s="353">
        <f t="shared" si="98"/>
        <v>0</v>
      </c>
      <c r="AN415" s="354">
        <f t="shared" si="99"/>
        <v>0</v>
      </c>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row>
    <row r="416" spans="1:219" ht="13.9" customHeight="1">
      <c r="A416" s="392"/>
      <c r="B416" s="160"/>
      <c r="C416" s="161"/>
      <c r="D416" s="161"/>
      <c r="E416" s="255"/>
      <c r="F416" s="396">
        <v>0</v>
      </c>
      <c r="G416" s="181"/>
      <c r="H416" s="186"/>
      <c r="I416" s="162"/>
      <c r="J416" s="163"/>
      <c r="K416" s="164"/>
      <c r="L416" s="164"/>
      <c r="M416" s="187"/>
      <c r="N416" s="458"/>
      <c r="O416" s="463"/>
      <c r="P416" s="190"/>
      <c r="Q416" s="165"/>
      <c r="R416" s="166"/>
      <c r="S416" s="191"/>
      <c r="T416" s="195"/>
      <c r="U416" s="167"/>
      <c r="V416" s="196"/>
      <c r="W416" s="199">
        <f t="shared" si="86"/>
        <v>0</v>
      </c>
      <c r="X416" s="344">
        <f>IF(G416&gt;0,HLOOKUP(C416,'Utility Allowances'!$O$33:$S$34,2),0)</f>
        <v>0</v>
      </c>
      <c r="Y416" s="345">
        <f t="shared" si="87"/>
        <v>0</v>
      </c>
      <c r="Z416" s="168">
        <f t="shared" si="88"/>
        <v>0</v>
      </c>
      <c r="AA416" s="346">
        <f t="shared" si="89"/>
        <v>0</v>
      </c>
      <c r="AB416" s="344">
        <f>IF(Y416&gt;0,VLOOKUP($Y416,'Reference Data 2'!$B$7:$C$71,2),0)</f>
        <v>0</v>
      </c>
      <c r="AC416" s="347">
        <f t="shared" si="90"/>
        <v>0</v>
      </c>
      <c r="AD416" s="348">
        <f t="shared" si="91"/>
        <v>0</v>
      </c>
      <c r="AE416" s="349">
        <f>IF(Y416&gt;0,VLOOKUP($Y416,'Reference Data 2'!$B$9:$D$71,3),0)</f>
        <v>0</v>
      </c>
      <c r="AF416" s="347">
        <f t="shared" si="92"/>
        <v>0</v>
      </c>
      <c r="AG416" s="346">
        <f t="shared" si="93"/>
        <v>0</v>
      </c>
      <c r="AH416" s="350">
        <f t="shared" si="94"/>
        <v>0</v>
      </c>
      <c r="AI416" s="351">
        <f t="shared" si="95"/>
        <v>0</v>
      </c>
      <c r="AJ416" s="352">
        <f t="shared" si="96"/>
        <v>0</v>
      </c>
      <c r="AK416" s="349">
        <f>IF(AA416&gt;0,VLOOKUP(C416,'Reference Data 1'!$N$13:$O$17,2),0)</f>
        <v>0</v>
      </c>
      <c r="AL416" s="346">
        <f t="shared" si="97"/>
        <v>0</v>
      </c>
      <c r="AM416" s="353">
        <f t="shared" si="98"/>
        <v>0</v>
      </c>
      <c r="AN416" s="354">
        <f t="shared" si="99"/>
        <v>0</v>
      </c>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row>
    <row r="417" spans="1:219" ht="13.9" customHeight="1">
      <c r="A417" s="392"/>
      <c r="B417" s="160"/>
      <c r="C417" s="161"/>
      <c r="D417" s="161"/>
      <c r="E417" s="255"/>
      <c r="F417" s="396">
        <v>0</v>
      </c>
      <c r="G417" s="181"/>
      <c r="H417" s="186"/>
      <c r="I417" s="162"/>
      <c r="J417" s="163"/>
      <c r="K417" s="164"/>
      <c r="L417" s="164"/>
      <c r="M417" s="187"/>
      <c r="N417" s="458"/>
      <c r="O417" s="463"/>
      <c r="P417" s="190"/>
      <c r="Q417" s="165"/>
      <c r="R417" s="166"/>
      <c r="S417" s="191"/>
      <c r="T417" s="195"/>
      <c r="U417" s="167"/>
      <c r="V417" s="196"/>
      <c r="W417" s="199">
        <f t="shared" si="86"/>
        <v>0</v>
      </c>
      <c r="X417" s="344">
        <f>IF(G417&gt;0,HLOOKUP(C417,'Utility Allowances'!$O$33:$S$34,2),0)</f>
        <v>0</v>
      </c>
      <c r="Y417" s="345">
        <f t="shared" si="87"/>
        <v>0</v>
      </c>
      <c r="Z417" s="168">
        <f t="shared" si="88"/>
        <v>0</v>
      </c>
      <c r="AA417" s="346">
        <f t="shared" si="89"/>
        <v>0</v>
      </c>
      <c r="AB417" s="344">
        <f>IF(Y417&gt;0,VLOOKUP($Y417,'Reference Data 2'!$B$7:$C$71,2),0)</f>
        <v>0</v>
      </c>
      <c r="AC417" s="347">
        <f t="shared" si="90"/>
        <v>0</v>
      </c>
      <c r="AD417" s="348">
        <f t="shared" si="91"/>
        <v>0</v>
      </c>
      <c r="AE417" s="349">
        <f>IF(Y417&gt;0,VLOOKUP($Y417,'Reference Data 2'!$B$9:$D$71,3),0)</f>
        <v>0</v>
      </c>
      <c r="AF417" s="347">
        <f t="shared" si="92"/>
        <v>0</v>
      </c>
      <c r="AG417" s="346">
        <f t="shared" si="93"/>
        <v>0</v>
      </c>
      <c r="AH417" s="350">
        <f t="shared" si="94"/>
        <v>0</v>
      </c>
      <c r="AI417" s="351">
        <f t="shared" si="95"/>
        <v>0</v>
      </c>
      <c r="AJ417" s="352">
        <f t="shared" si="96"/>
        <v>0</v>
      </c>
      <c r="AK417" s="349">
        <f>IF(AA417&gt;0,VLOOKUP(C417,'Reference Data 1'!$N$13:$O$17,2),0)</f>
        <v>0</v>
      </c>
      <c r="AL417" s="346">
        <f t="shared" si="97"/>
        <v>0</v>
      </c>
      <c r="AM417" s="353">
        <f t="shared" si="98"/>
        <v>0</v>
      </c>
      <c r="AN417" s="354">
        <f t="shared" si="99"/>
        <v>0</v>
      </c>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row>
    <row r="418" spans="1:219" ht="13.9" customHeight="1">
      <c r="A418" s="392"/>
      <c r="B418" s="160"/>
      <c r="C418" s="161"/>
      <c r="D418" s="161"/>
      <c r="E418" s="255"/>
      <c r="F418" s="396">
        <v>0</v>
      </c>
      <c r="G418" s="181"/>
      <c r="H418" s="186"/>
      <c r="I418" s="162"/>
      <c r="J418" s="163"/>
      <c r="K418" s="164"/>
      <c r="L418" s="164"/>
      <c r="M418" s="187"/>
      <c r="N418" s="458"/>
      <c r="O418" s="463"/>
      <c r="P418" s="190"/>
      <c r="Q418" s="165"/>
      <c r="R418" s="166"/>
      <c r="S418" s="191"/>
      <c r="T418" s="195"/>
      <c r="U418" s="167"/>
      <c r="V418" s="196"/>
      <c r="W418" s="199">
        <f t="shared" si="86"/>
        <v>0</v>
      </c>
      <c r="X418" s="344">
        <f>IF(G418&gt;0,HLOOKUP(C418,'Utility Allowances'!$O$33:$S$34,2),0)</f>
        <v>0</v>
      </c>
      <c r="Y418" s="345">
        <f t="shared" si="87"/>
        <v>0</v>
      </c>
      <c r="Z418" s="168">
        <f t="shared" si="88"/>
        <v>0</v>
      </c>
      <c r="AA418" s="346">
        <f t="shared" si="89"/>
        <v>0</v>
      </c>
      <c r="AB418" s="344">
        <f>IF(Y418&gt;0,VLOOKUP($Y418,'Reference Data 2'!$B$7:$C$71,2),0)</f>
        <v>0</v>
      </c>
      <c r="AC418" s="347">
        <f t="shared" si="90"/>
        <v>0</v>
      </c>
      <c r="AD418" s="348">
        <f t="shared" si="91"/>
        <v>0</v>
      </c>
      <c r="AE418" s="349">
        <f>IF(Y418&gt;0,VLOOKUP($Y418,'Reference Data 2'!$B$9:$D$71,3),0)</f>
        <v>0</v>
      </c>
      <c r="AF418" s="347">
        <f t="shared" si="92"/>
        <v>0</v>
      </c>
      <c r="AG418" s="346">
        <f t="shared" si="93"/>
        <v>0</v>
      </c>
      <c r="AH418" s="350">
        <f t="shared" si="94"/>
        <v>0</v>
      </c>
      <c r="AI418" s="351">
        <f t="shared" si="95"/>
        <v>0</v>
      </c>
      <c r="AJ418" s="352">
        <f t="shared" si="96"/>
        <v>0</v>
      </c>
      <c r="AK418" s="349">
        <f>IF(AA418&gt;0,VLOOKUP(C418,'Reference Data 1'!$N$13:$O$17,2),0)</f>
        <v>0</v>
      </c>
      <c r="AL418" s="346">
        <f t="shared" si="97"/>
        <v>0</v>
      </c>
      <c r="AM418" s="353">
        <f t="shared" si="98"/>
        <v>0</v>
      </c>
      <c r="AN418" s="354">
        <f t="shared" si="99"/>
        <v>0</v>
      </c>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row>
    <row r="419" spans="1:219" ht="13.9" customHeight="1">
      <c r="A419" s="392"/>
      <c r="B419" s="160"/>
      <c r="C419" s="161"/>
      <c r="D419" s="161"/>
      <c r="E419" s="255"/>
      <c r="F419" s="396">
        <v>0</v>
      </c>
      <c r="G419" s="181"/>
      <c r="H419" s="186"/>
      <c r="I419" s="162"/>
      <c r="J419" s="163"/>
      <c r="K419" s="164"/>
      <c r="L419" s="164"/>
      <c r="M419" s="187"/>
      <c r="N419" s="458"/>
      <c r="O419" s="463"/>
      <c r="P419" s="190"/>
      <c r="Q419" s="165"/>
      <c r="R419" s="166"/>
      <c r="S419" s="191"/>
      <c r="T419" s="195"/>
      <c r="U419" s="167"/>
      <c r="V419" s="196"/>
      <c r="W419" s="199">
        <f t="shared" si="86"/>
        <v>0</v>
      </c>
      <c r="X419" s="344">
        <f>IF(G419&gt;0,HLOOKUP(C419,'Utility Allowances'!$O$33:$S$34,2),0)</f>
        <v>0</v>
      </c>
      <c r="Y419" s="345">
        <f t="shared" si="87"/>
        <v>0</v>
      </c>
      <c r="Z419" s="168">
        <f t="shared" si="88"/>
        <v>0</v>
      </c>
      <c r="AA419" s="346">
        <f t="shared" si="89"/>
        <v>0</v>
      </c>
      <c r="AB419" s="344">
        <f>IF(Y419&gt;0,VLOOKUP($Y419,'Reference Data 2'!$B$7:$C$71,2),0)</f>
        <v>0</v>
      </c>
      <c r="AC419" s="347">
        <f t="shared" si="90"/>
        <v>0</v>
      </c>
      <c r="AD419" s="348">
        <f t="shared" si="91"/>
        <v>0</v>
      </c>
      <c r="AE419" s="349">
        <f>IF(Y419&gt;0,VLOOKUP($Y419,'Reference Data 2'!$B$9:$D$71,3),0)</f>
        <v>0</v>
      </c>
      <c r="AF419" s="347">
        <f t="shared" si="92"/>
        <v>0</v>
      </c>
      <c r="AG419" s="346">
        <f t="shared" si="93"/>
        <v>0</v>
      </c>
      <c r="AH419" s="350">
        <f t="shared" si="94"/>
        <v>0</v>
      </c>
      <c r="AI419" s="351">
        <f t="shared" si="95"/>
        <v>0</v>
      </c>
      <c r="AJ419" s="352">
        <f t="shared" si="96"/>
        <v>0</v>
      </c>
      <c r="AK419" s="349">
        <f>IF(AA419&gt;0,VLOOKUP(C419,'Reference Data 1'!$N$13:$O$17,2),0)</f>
        <v>0</v>
      </c>
      <c r="AL419" s="346">
        <f t="shared" si="97"/>
        <v>0</v>
      </c>
      <c r="AM419" s="353">
        <f t="shared" si="98"/>
        <v>0</v>
      </c>
      <c r="AN419" s="354">
        <f t="shared" si="99"/>
        <v>0</v>
      </c>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row>
    <row r="420" spans="1:219" ht="13.9" customHeight="1">
      <c r="A420" s="392"/>
      <c r="B420" s="160"/>
      <c r="C420" s="161"/>
      <c r="D420" s="161"/>
      <c r="E420" s="255"/>
      <c r="F420" s="396">
        <v>0</v>
      </c>
      <c r="G420" s="181"/>
      <c r="H420" s="186"/>
      <c r="I420" s="162"/>
      <c r="J420" s="163"/>
      <c r="K420" s="164"/>
      <c r="L420" s="164"/>
      <c r="M420" s="187"/>
      <c r="N420" s="458"/>
      <c r="O420" s="463"/>
      <c r="P420" s="190"/>
      <c r="Q420" s="165"/>
      <c r="R420" s="166"/>
      <c r="S420" s="191"/>
      <c r="T420" s="195"/>
      <c r="U420" s="167"/>
      <c r="V420" s="196"/>
      <c r="W420" s="199">
        <f t="shared" si="86"/>
        <v>0</v>
      </c>
      <c r="X420" s="344">
        <f>IF(G420&gt;0,HLOOKUP(C420,'Utility Allowances'!$O$33:$S$34,2),0)</f>
        <v>0</v>
      </c>
      <c r="Y420" s="345">
        <f t="shared" si="87"/>
        <v>0</v>
      </c>
      <c r="Z420" s="168">
        <f t="shared" si="88"/>
        <v>0</v>
      </c>
      <c r="AA420" s="346">
        <f t="shared" si="89"/>
        <v>0</v>
      </c>
      <c r="AB420" s="344">
        <f>IF(Y420&gt;0,VLOOKUP($Y420,'Reference Data 2'!$B$7:$C$71,2),0)</f>
        <v>0</v>
      </c>
      <c r="AC420" s="347">
        <f t="shared" si="90"/>
        <v>0</v>
      </c>
      <c r="AD420" s="348">
        <f t="shared" si="91"/>
        <v>0</v>
      </c>
      <c r="AE420" s="349">
        <f>IF(Y420&gt;0,VLOOKUP($Y420,'Reference Data 2'!$B$9:$D$71,3),0)</f>
        <v>0</v>
      </c>
      <c r="AF420" s="347">
        <f t="shared" si="92"/>
        <v>0</v>
      </c>
      <c r="AG420" s="346">
        <f t="shared" si="93"/>
        <v>0</v>
      </c>
      <c r="AH420" s="350">
        <f t="shared" si="94"/>
        <v>0</v>
      </c>
      <c r="AI420" s="351">
        <f t="shared" si="95"/>
        <v>0</v>
      </c>
      <c r="AJ420" s="352">
        <f t="shared" si="96"/>
        <v>0</v>
      </c>
      <c r="AK420" s="349">
        <f>IF(AA420&gt;0,VLOOKUP(C420,'Reference Data 1'!$N$13:$O$17,2),0)</f>
        <v>0</v>
      </c>
      <c r="AL420" s="346">
        <f t="shared" si="97"/>
        <v>0</v>
      </c>
      <c r="AM420" s="353">
        <f t="shared" si="98"/>
        <v>0</v>
      </c>
      <c r="AN420" s="354">
        <f t="shared" si="99"/>
        <v>0</v>
      </c>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row>
    <row r="421" spans="1:219" ht="13.9" customHeight="1">
      <c r="A421" s="392"/>
      <c r="B421" s="160"/>
      <c r="C421" s="161"/>
      <c r="D421" s="161"/>
      <c r="E421" s="255"/>
      <c r="F421" s="396">
        <v>0</v>
      </c>
      <c r="G421" s="181"/>
      <c r="H421" s="186"/>
      <c r="I421" s="162"/>
      <c r="J421" s="163"/>
      <c r="K421" s="164"/>
      <c r="L421" s="164"/>
      <c r="M421" s="187"/>
      <c r="N421" s="458"/>
      <c r="O421" s="463"/>
      <c r="P421" s="190"/>
      <c r="Q421" s="165"/>
      <c r="R421" s="166"/>
      <c r="S421" s="191"/>
      <c r="T421" s="195"/>
      <c r="U421" s="167"/>
      <c r="V421" s="196"/>
      <c r="W421" s="199">
        <f t="shared" si="86"/>
        <v>0</v>
      </c>
      <c r="X421" s="344">
        <f>IF(G421&gt;0,HLOOKUP(C421,'Utility Allowances'!$O$33:$S$34,2),0)</f>
        <v>0</v>
      </c>
      <c r="Y421" s="345">
        <f t="shared" si="87"/>
        <v>0</v>
      </c>
      <c r="Z421" s="168">
        <f t="shared" si="88"/>
        <v>0</v>
      </c>
      <c r="AA421" s="346">
        <f t="shared" si="89"/>
        <v>0</v>
      </c>
      <c r="AB421" s="344">
        <f>IF(Y421&gt;0,VLOOKUP($Y421,'Reference Data 2'!$B$7:$C$71,2),0)</f>
        <v>0</v>
      </c>
      <c r="AC421" s="347">
        <f t="shared" si="90"/>
        <v>0</v>
      </c>
      <c r="AD421" s="348">
        <f t="shared" si="91"/>
        <v>0</v>
      </c>
      <c r="AE421" s="349">
        <f>IF(Y421&gt;0,VLOOKUP($Y421,'Reference Data 2'!$B$9:$D$71,3),0)</f>
        <v>0</v>
      </c>
      <c r="AF421" s="347">
        <f t="shared" si="92"/>
        <v>0</v>
      </c>
      <c r="AG421" s="346">
        <f t="shared" si="93"/>
        <v>0</v>
      </c>
      <c r="AH421" s="350">
        <f t="shared" si="94"/>
        <v>0</v>
      </c>
      <c r="AI421" s="351">
        <f t="shared" si="95"/>
        <v>0</v>
      </c>
      <c r="AJ421" s="352">
        <f t="shared" si="96"/>
        <v>0</v>
      </c>
      <c r="AK421" s="349">
        <f>IF(AA421&gt;0,VLOOKUP(C421,'Reference Data 1'!$N$13:$O$17,2),0)</f>
        <v>0</v>
      </c>
      <c r="AL421" s="346">
        <f t="shared" si="97"/>
        <v>0</v>
      </c>
      <c r="AM421" s="353">
        <f t="shared" si="98"/>
        <v>0</v>
      </c>
      <c r="AN421" s="354">
        <f t="shared" si="99"/>
        <v>0</v>
      </c>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row>
    <row r="422" spans="1:219" ht="13.9" customHeight="1">
      <c r="A422" s="392"/>
      <c r="B422" s="160"/>
      <c r="C422" s="161"/>
      <c r="D422" s="161"/>
      <c r="E422" s="255"/>
      <c r="F422" s="396">
        <v>0</v>
      </c>
      <c r="G422" s="181"/>
      <c r="H422" s="186"/>
      <c r="I422" s="162"/>
      <c r="J422" s="163"/>
      <c r="K422" s="164"/>
      <c r="L422" s="164"/>
      <c r="M422" s="187"/>
      <c r="N422" s="458"/>
      <c r="O422" s="463"/>
      <c r="P422" s="190"/>
      <c r="Q422" s="165"/>
      <c r="R422" s="166"/>
      <c r="S422" s="191"/>
      <c r="T422" s="195"/>
      <c r="U422" s="167"/>
      <c r="V422" s="196"/>
      <c r="W422" s="199">
        <f t="shared" si="86"/>
        <v>0</v>
      </c>
      <c r="X422" s="344">
        <f>IF(G422&gt;0,HLOOKUP(C422,'Utility Allowances'!$O$33:$S$34,2),0)</f>
        <v>0</v>
      </c>
      <c r="Y422" s="345">
        <f t="shared" si="87"/>
        <v>0</v>
      </c>
      <c r="Z422" s="168">
        <f t="shared" si="88"/>
        <v>0</v>
      </c>
      <c r="AA422" s="346">
        <f t="shared" si="89"/>
        <v>0</v>
      </c>
      <c r="AB422" s="344">
        <f>IF(Y422&gt;0,VLOOKUP($Y422,'Reference Data 2'!$B$7:$C$71,2),0)</f>
        <v>0</v>
      </c>
      <c r="AC422" s="347">
        <f t="shared" si="90"/>
        <v>0</v>
      </c>
      <c r="AD422" s="348">
        <f t="shared" si="91"/>
        <v>0</v>
      </c>
      <c r="AE422" s="349">
        <f>IF(Y422&gt;0,VLOOKUP($Y422,'Reference Data 2'!$B$9:$D$71,3),0)</f>
        <v>0</v>
      </c>
      <c r="AF422" s="347">
        <f t="shared" si="92"/>
        <v>0</v>
      </c>
      <c r="AG422" s="346">
        <f t="shared" si="93"/>
        <v>0</v>
      </c>
      <c r="AH422" s="350">
        <f t="shared" si="94"/>
        <v>0</v>
      </c>
      <c r="AI422" s="351">
        <f t="shared" si="95"/>
        <v>0</v>
      </c>
      <c r="AJ422" s="352">
        <f t="shared" si="96"/>
        <v>0</v>
      </c>
      <c r="AK422" s="349">
        <f>IF(AA422&gt;0,VLOOKUP(C422,'Reference Data 1'!$N$13:$O$17,2),0)</f>
        <v>0</v>
      </c>
      <c r="AL422" s="346">
        <f t="shared" si="97"/>
        <v>0</v>
      </c>
      <c r="AM422" s="353">
        <f t="shared" si="98"/>
        <v>0</v>
      </c>
      <c r="AN422" s="354">
        <f t="shared" si="99"/>
        <v>0</v>
      </c>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row>
    <row r="423" spans="1:219" ht="13.9" customHeight="1">
      <c r="A423" s="392"/>
      <c r="B423" s="160"/>
      <c r="C423" s="161"/>
      <c r="D423" s="161"/>
      <c r="E423" s="255"/>
      <c r="F423" s="396">
        <v>0</v>
      </c>
      <c r="G423" s="181"/>
      <c r="H423" s="186"/>
      <c r="I423" s="162"/>
      <c r="J423" s="163"/>
      <c r="K423" s="164"/>
      <c r="L423" s="164"/>
      <c r="M423" s="187"/>
      <c r="N423" s="458"/>
      <c r="O423" s="463"/>
      <c r="P423" s="190"/>
      <c r="Q423" s="165"/>
      <c r="R423" s="166"/>
      <c r="S423" s="191"/>
      <c r="T423" s="195"/>
      <c r="U423" s="167"/>
      <c r="V423" s="196"/>
      <c r="W423" s="199">
        <f t="shared" si="86"/>
        <v>0</v>
      </c>
      <c r="X423" s="344">
        <f>IF(G423&gt;0,HLOOKUP(C423,'Utility Allowances'!$O$33:$S$34,2),0)</f>
        <v>0</v>
      </c>
      <c r="Y423" s="345">
        <f t="shared" si="87"/>
        <v>0</v>
      </c>
      <c r="Z423" s="168">
        <f t="shared" si="88"/>
        <v>0</v>
      </c>
      <c r="AA423" s="346">
        <f t="shared" si="89"/>
        <v>0</v>
      </c>
      <c r="AB423" s="344">
        <f>IF(Y423&gt;0,VLOOKUP($Y423,'Reference Data 2'!$B$7:$C$71,2),0)</f>
        <v>0</v>
      </c>
      <c r="AC423" s="347">
        <f t="shared" si="90"/>
        <v>0</v>
      </c>
      <c r="AD423" s="348">
        <f t="shared" si="91"/>
        <v>0</v>
      </c>
      <c r="AE423" s="349">
        <f>IF(Y423&gt;0,VLOOKUP($Y423,'Reference Data 2'!$B$9:$D$71,3),0)</f>
        <v>0</v>
      </c>
      <c r="AF423" s="347">
        <f t="shared" si="92"/>
        <v>0</v>
      </c>
      <c r="AG423" s="346">
        <f t="shared" si="93"/>
        <v>0</v>
      </c>
      <c r="AH423" s="350">
        <f t="shared" si="94"/>
        <v>0</v>
      </c>
      <c r="AI423" s="351">
        <f t="shared" si="95"/>
        <v>0</v>
      </c>
      <c r="AJ423" s="352">
        <f t="shared" si="96"/>
        <v>0</v>
      </c>
      <c r="AK423" s="349">
        <f>IF(AA423&gt;0,VLOOKUP(C423,'Reference Data 1'!$N$13:$O$17,2),0)</f>
        <v>0</v>
      </c>
      <c r="AL423" s="346">
        <f t="shared" si="97"/>
        <v>0</v>
      </c>
      <c r="AM423" s="353">
        <f t="shared" si="98"/>
        <v>0</v>
      </c>
      <c r="AN423" s="354">
        <f t="shared" si="99"/>
        <v>0</v>
      </c>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row>
    <row r="424" spans="1:219" ht="13.9" customHeight="1">
      <c r="A424" s="392"/>
      <c r="B424" s="160"/>
      <c r="C424" s="161"/>
      <c r="D424" s="161"/>
      <c r="E424" s="255"/>
      <c r="F424" s="396">
        <v>0</v>
      </c>
      <c r="G424" s="181"/>
      <c r="H424" s="186"/>
      <c r="I424" s="162"/>
      <c r="J424" s="163"/>
      <c r="K424" s="164"/>
      <c r="L424" s="164"/>
      <c r="M424" s="187"/>
      <c r="N424" s="458"/>
      <c r="O424" s="463"/>
      <c r="P424" s="190"/>
      <c r="Q424" s="165"/>
      <c r="R424" s="166"/>
      <c r="S424" s="191"/>
      <c r="T424" s="195"/>
      <c r="U424" s="167"/>
      <c r="V424" s="196"/>
      <c r="W424" s="199">
        <f t="shared" si="86"/>
        <v>0</v>
      </c>
      <c r="X424" s="344">
        <f>IF(G424&gt;0,HLOOKUP(C424,'Utility Allowances'!$O$33:$S$34,2),0)</f>
        <v>0</v>
      </c>
      <c r="Y424" s="345">
        <f t="shared" si="87"/>
        <v>0</v>
      </c>
      <c r="Z424" s="168">
        <f t="shared" si="88"/>
        <v>0</v>
      </c>
      <c r="AA424" s="346">
        <f t="shared" si="89"/>
        <v>0</v>
      </c>
      <c r="AB424" s="344">
        <f>IF(Y424&gt;0,VLOOKUP($Y424,'Reference Data 2'!$B$7:$C$71,2),0)</f>
        <v>0</v>
      </c>
      <c r="AC424" s="347">
        <f t="shared" si="90"/>
        <v>0</v>
      </c>
      <c r="AD424" s="348">
        <f t="shared" si="91"/>
        <v>0</v>
      </c>
      <c r="AE424" s="349">
        <f>IF(Y424&gt;0,VLOOKUP($Y424,'Reference Data 2'!$B$9:$D$71,3),0)</f>
        <v>0</v>
      </c>
      <c r="AF424" s="347">
        <f t="shared" si="92"/>
        <v>0</v>
      </c>
      <c r="AG424" s="346">
        <f t="shared" si="93"/>
        <v>0</v>
      </c>
      <c r="AH424" s="350">
        <f t="shared" si="94"/>
        <v>0</v>
      </c>
      <c r="AI424" s="351">
        <f t="shared" si="95"/>
        <v>0</v>
      </c>
      <c r="AJ424" s="352">
        <f t="shared" si="96"/>
        <v>0</v>
      </c>
      <c r="AK424" s="349">
        <f>IF(AA424&gt;0,VLOOKUP(C424,'Reference Data 1'!$N$13:$O$17,2),0)</f>
        <v>0</v>
      </c>
      <c r="AL424" s="346">
        <f t="shared" si="97"/>
        <v>0</v>
      </c>
      <c r="AM424" s="353">
        <f t="shared" si="98"/>
        <v>0</v>
      </c>
      <c r="AN424" s="354">
        <f t="shared" si="99"/>
        <v>0</v>
      </c>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row>
    <row r="425" spans="1:219" ht="13.9" customHeight="1">
      <c r="A425" s="392"/>
      <c r="B425" s="160"/>
      <c r="C425" s="161"/>
      <c r="D425" s="161"/>
      <c r="E425" s="255"/>
      <c r="F425" s="396">
        <v>0</v>
      </c>
      <c r="G425" s="181"/>
      <c r="H425" s="186"/>
      <c r="I425" s="162"/>
      <c r="J425" s="163"/>
      <c r="K425" s="164"/>
      <c r="L425" s="164"/>
      <c r="M425" s="187"/>
      <c r="N425" s="458"/>
      <c r="O425" s="463"/>
      <c r="P425" s="190"/>
      <c r="Q425" s="165"/>
      <c r="R425" s="166"/>
      <c r="S425" s="191"/>
      <c r="T425" s="195"/>
      <c r="U425" s="167"/>
      <c r="V425" s="196"/>
      <c r="W425" s="199">
        <f t="shared" si="86"/>
        <v>0</v>
      </c>
      <c r="X425" s="344">
        <f>IF(G425&gt;0,HLOOKUP(C425,'Utility Allowances'!$O$33:$S$34,2),0)</f>
        <v>0</v>
      </c>
      <c r="Y425" s="345">
        <f t="shared" si="87"/>
        <v>0</v>
      </c>
      <c r="Z425" s="168">
        <f t="shared" si="88"/>
        <v>0</v>
      </c>
      <c r="AA425" s="346">
        <f t="shared" si="89"/>
        <v>0</v>
      </c>
      <c r="AB425" s="344">
        <f>IF(Y425&gt;0,VLOOKUP($Y425,'Reference Data 2'!$B$7:$C$71,2),0)</f>
        <v>0</v>
      </c>
      <c r="AC425" s="347">
        <f t="shared" si="90"/>
        <v>0</v>
      </c>
      <c r="AD425" s="348">
        <f t="shared" si="91"/>
        <v>0</v>
      </c>
      <c r="AE425" s="349">
        <f>IF(Y425&gt;0,VLOOKUP($Y425,'Reference Data 2'!$B$9:$D$71,3),0)</f>
        <v>0</v>
      </c>
      <c r="AF425" s="347">
        <f t="shared" si="92"/>
        <v>0</v>
      </c>
      <c r="AG425" s="346">
        <f t="shared" si="93"/>
        <v>0</v>
      </c>
      <c r="AH425" s="350">
        <f t="shared" si="94"/>
        <v>0</v>
      </c>
      <c r="AI425" s="351">
        <f t="shared" si="95"/>
        <v>0</v>
      </c>
      <c r="AJ425" s="352">
        <f t="shared" si="96"/>
        <v>0</v>
      </c>
      <c r="AK425" s="349">
        <f>IF(AA425&gt;0,VLOOKUP(C425,'Reference Data 1'!$N$13:$O$17,2),0)</f>
        <v>0</v>
      </c>
      <c r="AL425" s="346">
        <f t="shared" si="97"/>
        <v>0</v>
      </c>
      <c r="AM425" s="353">
        <f t="shared" si="98"/>
        <v>0</v>
      </c>
      <c r="AN425" s="354">
        <f t="shared" si="99"/>
        <v>0</v>
      </c>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row>
    <row r="426" spans="1:219" ht="13.9" customHeight="1">
      <c r="A426" s="392"/>
      <c r="B426" s="160"/>
      <c r="C426" s="161"/>
      <c r="D426" s="161"/>
      <c r="E426" s="255"/>
      <c r="F426" s="396">
        <v>0</v>
      </c>
      <c r="G426" s="181"/>
      <c r="H426" s="186"/>
      <c r="I426" s="162"/>
      <c r="J426" s="163"/>
      <c r="K426" s="164"/>
      <c r="L426" s="164"/>
      <c r="M426" s="187"/>
      <c r="N426" s="458"/>
      <c r="O426" s="463"/>
      <c r="P426" s="190"/>
      <c r="Q426" s="165"/>
      <c r="R426" s="166"/>
      <c r="S426" s="191"/>
      <c r="T426" s="195"/>
      <c r="U426" s="167"/>
      <c r="V426" s="196"/>
      <c r="W426" s="199">
        <f t="shared" si="86"/>
        <v>0</v>
      </c>
      <c r="X426" s="344">
        <f>IF(G426&gt;0,HLOOKUP(C426,'Utility Allowances'!$O$33:$S$34,2),0)</f>
        <v>0</v>
      </c>
      <c r="Y426" s="345">
        <f t="shared" si="87"/>
        <v>0</v>
      </c>
      <c r="Z426" s="168">
        <f t="shared" si="88"/>
        <v>0</v>
      </c>
      <c r="AA426" s="346">
        <f t="shared" si="89"/>
        <v>0</v>
      </c>
      <c r="AB426" s="344">
        <f>IF(Y426&gt;0,VLOOKUP($Y426,'Reference Data 2'!$B$7:$C$71,2),0)</f>
        <v>0</v>
      </c>
      <c r="AC426" s="347">
        <f t="shared" si="90"/>
        <v>0</v>
      </c>
      <c r="AD426" s="348">
        <f t="shared" si="91"/>
        <v>0</v>
      </c>
      <c r="AE426" s="349">
        <f>IF(Y426&gt;0,VLOOKUP($Y426,'Reference Data 2'!$B$9:$D$71,3),0)</f>
        <v>0</v>
      </c>
      <c r="AF426" s="347">
        <f t="shared" si="92"/>
        <v>0</v>
      </c>
      <c r="AG426" s="346">
        <f t="shared" si="93"/>
        <v>0</v>
      </c>
      <c r="AH426" s="350">
        <f t="shared" si="94"/>
        <v>0</v>
      </c>
      <c r="AI426" s="351">
        <f t="shared" si="95"/>
        <v>0</v>
      </c>
      <c r="AJ426" s="352">
        <f t="shared" si="96"/>
        <v>0</v>
      </c>
      <c r="AK426" s="349">
        <f>IF(AA426&gt;0,VLOOKUP(C426,'Reference Data 1'!$N$13:$O$17,2),0)</f>
        <v>0</v>
      </c>
      <c r="AL426" s="346">
        <f t="shared" si="97"/>
        <v>0</v>
      </c>
      <c r="AM426" s="353">
        <f t="shared" si="98"/>
        <v>0</v>
      </c>
      <c r="AN426" s="354">
        <f t="shared" si="99"/>
        <v>0</v>
      </c>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row>
    <row r="427" spans="1:219" ht="13.9" customHeight="1">
      <c r="A427" s="392"/>
      <c r="B427" s="160"/>
      <c r="C427" s="161"/>
      <c r="D427" s="161"/>
      <c r="E427" s="255"/>
      <c r="F427" s="396">
        <v>0</v>
      </c>
      <c r="G427" s="181"/>
      <c r="H427" s="186"/>
      <c r="I427" s="162"/>
      <c r="J427" s="163"/>
      <c r="K427" s="164"/>
      <c r="L427" s="164"/>
      <c r="M427" s="187"/>
      <c r="N427" s="458"/>
      <c r="O427" s="463"/>
      <c r="P427" s="190"/>
      <c r="Q427" s="165"/>
      <c r="R427" s="166"/>
      <c r="S427" s="191"/>
      <c r="T427" s="195"/>
      <c r="U427" s="167"/>
      <c r="V427" s="196"/>
      <c r="W427" s="199">
        <f t="shared" si="86"/>
        <v>0</v>
      </c>
      <c r="X427" s="344">
        <f>IF(G427&gt;0,HLOOKUP(C427,'Utility Allowances'!$O$33:$S$34,2),0)</f>
        <v>0</v>
      </c>
      <c r="Y427" s="345">
        <f t="shared" si="87"/>
        <v>0</v>
      </c>
      <c r="Z427" s="168">
        <f t="shared" si="88"/>
        <v>0</v>
      </c>
      <c r="AA427" s="346">
        <f t="shared" si="89"/>
        <v>0</v>
      </c>
      <c r="AB427" s="344">
        <f>IF(Y427&gt;0,VLOOKUP($Y427,'Reference Data 2'!$B$7:$C$71,2),0)</f>
        <v>0</v>
      </c>
      <c r="AC427" s="347">
        <f t="shared" si="90"/>
        <v>0</v>
      </c>
      <c r="AD427" s="348">
        <f t="shared" si="91"/>
        <v>0</v>
      </c>
      <c r="AE427" s="349">
        <f>IF(Y427&gt;0,VLOOKUP($Y427,'Reference Data 2'!$B$9:$D$71,3),0)</f>
        <v>0</v>
      </c>
      <c r="AF427" s="347">
        <f t="shared" si="92"/>
        <v>0</v>
      </c>
      <c r="AG427" s="346">
        <f t="shared" si="93"/>
        <v>0</v>
      </c>
      <c r="AH427" s="350">
        <f t="shared" si="94"/>
        <v>0</v>
      </c>
      <c r="AI427" s="351">
        <f t="shared" si="95"/>
        <v>0</v>
      </c>
      <c r="AJ427" s="352">
        <f t="shared" si="96"/>
        <v>0</v>
      </c>
      <c r="AK427" s="349">
        <f>IF(AA427&gt;0,VLOOKUP(C427,'Reference Data 1'!$N$13:$O$17,2),0)</f>
        <v>0</v>
      </c>
      <c r="AL427" s="346">
        <f t="shared" si="97"/>
        <v>0</v>
      </c>
      <c r="AM427" s="353">
        <f t="shared" si="98"/>
        <v>0</v>
      </c>
      <c r="AN427" s="354">
        <f t="shared" si="99"/>
        <v>0</v>
      </c>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row>
    <row r="428" spans="1:219" ht="13.9" customHeight="1">
      <c r="A428" s="392"/>
      <c r="B428" s="160"/>
      <c r="C428" s="161"/>
      <c r="D428" s="161"/>
      <c r="E428" s="255"/>
      <c r="F428" s="396">
        <v>0</v>
      </c>
      <c r="G428" s="181"/>
      <c r="H428" s="186"/>
      <c r="I428" s="162"/>
      <c r="J428" s="163"/>
      <c r="K428" s="164"/>
      <c r="L428" s="164"/>
      <c r="M428" s="187"/>
      <c r="N428" s="458"/>
      <c r="O428" s="463"/>
      <c r="P428" s="190"/>
      <c r="Q428" s="165"/>
      <c r="R428" s="166"/>
      <c r="S428" s="191"/>
      <c r="T428" s="195"/>
      <c r="U428" s="167"/>
      <c r="V428" s="196"/>
      <c r="W428" s="199">
        <f t="shared" si="86"/>
        <v>0</v>
      </c>
      <c r="X428" s="344">
        <f>IF(G428&gt;0,HLOOKUP(C428,'Utility Allowances'!$O$33:$S$34,2),0)</f>
        <v>0</v>
      </c>
      <c r="Y428" s="345">
        <f t="shared" si="87"/>
        <v>0</v>
      </c>
      <c r="Z428" s="168">
        <f t="shared" si="88"/>
        <v>0</v>
      </c>
      <c r="AA428" s="346">
        <f t="shared" si="89"/>
        <v>0</v>
      </c>
      <c r="AB428" s="344">
        <f>IF(Y428&gt;0,VLOOKUP($Y428,'Reference Data 2'!$B$7:$C$71,2),0)</f>
        <v>0</v>
      </c>
      <c r="AC428" s="347">
        <f t="shared" si="90"/>
        <v>0</v>
      </c>
      <c r="AD428" s="348">
        <f t="shared" si="91"/>
        <v>0</v>
      </c>
      <c r="AE428" s="349">
        <f>IF(Y428&gt;0,VLOOKUP($Y428,'Reference Data 2'!$B$9:$D$71,3),0)</f>
        <v>0</v>
      </c>
      <c r="AF428" s="347">
        <f t="shared" si="92"/>
        <v>0</v>
      </c>
      <c r="AG428" s="346">
        <f t="shared" si="93"/>
        <v>0</v>
      </c>
      <c r="AH428" s="350">
        <f t="shared" si="94"/>
        <v>0</v>
      </c>
      <c r="AI428" s="351">
        <f t="shared" si="95"/>
        <v>0</v>
      </c>
      <c r="AJ428" s="352">
        <f t="shared" si="96"/>
        <v>0</v>
      </c>
      <c r="AK428" s="349">
        <f>IF(AA428&gt;0,VLOOKUP(C428,'Reference Data 1'!$N$13:$O$17,2),0)</f>
        <v>0</v>
      </c>
      <c r="AL428" s="346">
        <f t="shared" si="97"/>
        <v>0</v>
      </c>
      <c r="AM428" s="353">
        <f t="shared" si="98"/>
        <v>0</v>
      </c>
      <c r="AN428" s="354">
        <f t="shared" si="99"/>
        <v>0</v>
      </c>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row>
    <row r="429" spans="1:219" ht="13.9" customHeight="1">
      <c r="A429" s="392"/>
      <c r="B429" s="160"/>
      <c r="C429" s="161"/>
      <c r="D429" s="161"/>
      <c r="E429" s="255"/>
      <c r="F429" s="396">
        <v>0</v>
      </c>
      <c r="G429" s="181"/>
      <c r="H429" s="186"/>
      <c r="I429" s="162"/>
      <c r="J429" s="163"/>
      <c r="K429" s="164"/>
      <c r="L429" s="164"/>
      <c r="M429" s="187"/>
      <c r="N429" s="458"/>
      <c r="O429" s="463"/>
      <c r="P429" s="190"/>
      <c r="Q429" s="165"/>
      <c r="R429" s="166"/>
      <c r="S429" s="191"/>
      <c r="T429" s="195"/>
      <c r="U429" s="167"/>
      <c r="V429" s="196"/>
      <c r="W429" s="199">
        <f t="shared" si="86"/>
        <v>0</v>
      </c>
      <c r="X429" s="344">
        <f>IF(G429&gt;0,HLOOKUP(C429,'Utility Allowances'!$O$33:$S$34,2),0)</f>
        <v>0</v>
      </c>
      <c r="Y429" s="345">
        <f t="shared" si="87"/>
        <v>0</v>
      </c>
      <c r="Z429" s="168">
        <f t="shared" si="88"/>
        <v>0</v>
      </c>
      <c r="AA429" s="346">
        <f t="shared" si="89"/>
        <v>0</v>
      </c>
      <c r="AB429" s="344">
        <f>IF(Y429&gt;0,VLOOKUP($Y429,'Reference Data 2'!$B$7:$C$71,2),0)</f>
        <v>0</v>
      </c>
      <c r="AC429" s="347">
        <f t="shared" si="90"/>
        <v>0</v>
      </c>
      <c r="AD429" s="348">
        <f t="shared" si="91"/>
        <v>0</v>
      </c>
      <c r="AE429" s="349">
        <f>IF(Y429&gt;0,VLOOKUP($Y429,'Reference Data 2'!$B$9:$D$71,3),0)</f>
        <v>0</v>
      </c>
      <c r="AF429" s="347">
        <f t="shared" si="92"/>
        <v>0</v>
      </c>
      <c r="AG429" s="346">
        <f t="shared" si="93"/>
        <v>0</v>
      </c>
      <c r="AH429" s="350">
        <f t="shared" si="94"/>
        <v>0</v>
      </c>
      <c r="AI429" s="351">
        <f t="shared" si="95"/>
        <v>0</v>
      </c>
      <c r="AJ429" s="352">
        <f t="shared" si="96"/>
        <v>0</v>
      </c>
      <c r="AK429" s="349">
        <f>IF(AA429&gt;0,VLOOKUP(C429,'Reference Data 1'!$N$13:$O$17,2),0)</f>
        <v>0</v>
      </c>
      <c r="AL429" s="346">
        <f t="shared" si="97"/>
        <v>0</v>
      </c>
      <c r="AM429" s="353">
        <f t="shared" si="98"/>
        <v>0</v>
      </c>
      <c r="AN429" s="354">
        <f t="shared" si="99"/>
        <v>0</v>
      </c>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row>
    <row r="430" spans="1:219" ht="13.9" customHeight="1">
      <c r="A430" s="392"/>
      <c r="B430" s="160"/>
      <c r="C430" s="161"/>
      <c r="D430" s="161"/>
      <c r="E430" s="255"/>
      <c r="F430" s="396">
        <v>0</v>
      </c>
      <c r="G430" s="181"/>
      <c r="H430" s="186"/>
      <c r="I430" s="162"/>
      <c r="J430" s="163"/>
      <c r="K430" s="164"/>
      <c r="L430" s="164"/>
      <c r="M430" s="187"/>
      <c r="N430" s="458"/>
      <c r="O430" s="463"/>
      <c r="P430" s="190"/>
      <c r="Q430" s="165"/>
      <c r="R430" s="166"/>
      <c r="S430" s="191"/>
      <c r="T430" s="195"/>
      <c r="U430" s="167"/>
      <c r="V430" s="196"/>
      <c r="W430" s="199">
        <f t="shared" si="86"/>
        <v>0</v>
      </c>
      <c r="X430" s="344">
        <f>IF(G430&gt;0,HLOOKUP(C430,'Utility Allowances'!$O$33:$S$34,2),0)</f>
        <v>0</v>
      </c>
      <c r="Y430" s="345">
        <f t="shared" si="87"/>
        <v>0</v>
      </c>
      <c r="Z430" s="168">
        <f t="shared" si="88"/>
        <v>0</v>
      </c>
      <c r="AA430" s="346">
        <f t="shared" si="89"/>
        <v>0</v>
      </c>
      <c r="AB430" s="344">
        <f>IF(Y430&gt;0,VLOOKUP($Y430,'Reference Data 2'!$B$7:$C$71,2),0)</f>
        <v>0</v>
      </c>
      <c r="AC430" s="347">
        <f t="shared" si="90"/>
        <v>0</v>
      </c>
      <c r="AD430" s="348">
        <f t="shared" si="91"/>
        <v>0</v>
      </c>
      <c r="AE430" s="349">
        <f>IF(Y430&gt;0,VLOOKUP($Y430,'Reference Data 2'!$B$9:$D$71,3),0)</f>
        <v>0</v>
      </c>
      <c r="AF430" s="347">
        <f t="shared" si="92"/>
        <v>0</v>
      </c>
      <c r="AG430" s="346">
        <f t="shared" si="93"/>
        <v>0</v>
      </c>
      <c r="AH430" s="350">
        <f t="shared" si="94"/>
        <v>0</v>
      </c>
      <c r="AI430" s="351">
        <f t="shared" si="95"/>
        <v>0</v>
      </c>
      <c r="AJ430" s="352">
        <f t="shared" si="96"/>
        <v>0</v>
      </c>
      <c r="AK430" s="349">
        <f>IF(AA430&gt;0,VLOOKUP(C430,'Reference Data 1'!$N$13:$O$17,2),0)</f>
        <v>0</v>
      </c>
      <c r="AL430" s="346">
        <f t="shared" si="97"/>
        <v>0</v>
      </c>
      <c r="AM430" s="353">
        <f t="shared" si="98"/>
        <v>0</v>
      </c>
      <c r="AN430" s="354">
        <f t="shared" si="99"/>
        <v>0</v>
      </c>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c r="GU430" s="23"/>
      <c r="GV430" s="23"/>
      <c r="GW430" s="23"/>
      <c r="GX430" s="23"/>
      <c r="GY430" s="23"/>
      <c r="GZ430" s="23"/>
      <c r="HA430" s="23"/>
      <c r="HB430" s="23"/>
      <c r="HC430" s="23"/>
      <c r="HD430" s="23"/>
      <c r="HE430" s="23"/>
      <c r="HF430" s="23"/>
      <c r="HG430" s="23"/>
      <c r="HH430" s="23"/>
      <c r="HI430" s="23"/>
      <c r="HJ430" s="23"/>
      <c r="HK430" s="23"/>
    </row>
    <row r="431" spans="1:219" ht="13.9" customHeight="1">
      <c r="A431" s="392"/>
      <c r="B431" s="160"/>
      <c r="C431" s="161"/>
      <c r="D431" s="161"/>
      <c r="E431" s="255"/>
      <c r="F431" s="396">
        <v>0</v>
      </c>
      <c r="G431" s="181"/>
      <c r="H431" s="186"/>
      <c r="I431" s="162"/>
      <c r="J431" s="163"/>
      <c r="K431" s="164"/>
      <c r="L431" s="164"/>
      <c r="M431" s="187"/>
      <c r="N431" s="458"/>
      <c r="O431" s="463"/>
      <c r="P431" s="190"/>
      <c r="Q431" s="165"/>
      <c r="R431" s="166"/>
      <c r="S431" s="191"/>
      <c r="T431" s="195"/>
      <c r="U431" s="167"/>
      <c r="V431" s="196"/>
      <c r="W431" s="199">
        <f t="shared" si="86"/>
        <v>0</v>
      </c>
      <c r="X431" s="344">
        <f>IF(G431&gt;0,HLOOKUP(C431,'Utility Allowances'!$O$33:$S$34,2),0)</f>
        <v>0</v>
      </c>
      <c r="Y431" s="345">
        <f t="shared" si="87"/>
        <v>0</v>
      </c>
      <c r="Z431" s="168">
        <f t="shared" si="88"/>
        <v>0</v>
      </c>
      <c r="AA431" s="346">
        <f t="shared" si="89"/>
        <v>0</v>
      </c>
      <c r="AB431" s="344">
        <f>IF(Y431&gt;0,VLOOKUP($Y431,'Reference Data 2'!$B$7:$C$71,2),0)</f>
        <v>0</v>
      </c>
      <c r="AC431" s="347">
        <f t="shared" si="90"/>
        <v>0</v>
      </c>
      <c r="AD431" s="348">
        <f t="shared" si="91"/>
        <v>0</v>
      </c>
      <c r="AE431" s="349">
        <f>IF(Y431&gt;0,VLOOKUP($Y431,'Reference Data 2'!$B$9:$D$71,3),0)</f>
        <v>0</v>
      </c>
      <c r="AF431" s="347">
        <f t="shared" si="92"/>
        <v>0</v>
      </c>
      <c r="AG431" s="346">
        <f t="shared" si="93"/>
        <v>0</v>
      </c>
      <c r="AH431" s="350">
        <f t="shared" si="94"/>
        <v>0</v>
      </c>
      <c r="AI431" s="351">
        <f t="shared" si="95"/>
        <v>0</v>
      </c>
      <c r="AJ431" s="352">
        <f t="shared" si="96"/>
        <v>0</v>
      </c>
      <c r="AK431" s="349">
        <f>IF(AA431&gt;0,VLOOKUP(C431,'Reference Data 1'!$N$13:$O$17,2),0)</f>
        <v>0</v>
      </c>
      <c r="AL431" s="346">
        <f t="shared" si="97"/>
        <v>0</v>
      </c>
      <c r="AM431" s="353">
        <f t="shared" si="98"/>
        <v>0</v>
      </c>
      <c r="AN431" s="354">
        <f t="shared" si="99"/>
        <v>0</v>
      </c>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c r="GU431" s="23"/>
      <c r="GV431" s="23"/>
      <c r="GW431" s="23"/>
      <c r="GX431" s="23"/>
      <c r="GY431" s="23"/>
      <c r="GZ431" s="23"/>
      <c r="HA431" s="23"/>
      <c r="HB431" s="23"/>
      <c r="HC431" s="23"/>
      <c r="HD431" s="23"/>
      <c r="HE431" s="23"/>
      <c r="HF431" s="23"/>
      <c r="HG431" s="23"/>
      <c r="HH431" s="23"/>
      <c r="HI431" s="23"/>
      <c r="HJ431" s="23"/>
      <c r="HK431" s="23"/>
    </row>
    <row r="432" spans="1:219" ht="13.9" customHeight="1">
      <c r="A432" s="392"/>
      <c r="B432" s="160"/>
      <c r="C432" s="161"/>
      <c r="D432" s="161"/>
      <c r="E432" s="255"/>
      <c r="F432" s="396">
        <v>0</v>
      </c>
      <c r="G432" s="181"/>
      <c r="H432" s="186"/>
      <c r="I432" s="162"/>
      <c r="J432" s="163"/>
      <c r="K432" s="164"/>
      <c r="L432" s="164"/>
      <c r="M432" s="187"/>
      <c r="N432" s="458"/>
      <c r="O432" s="463"/>
      <c r="P432" s="190"/>
      <c r="Q432" s="165"/>
      <c r="R432" s="166"/>
      <c r="S432" s="191"/>
      <c r="T432" s="195"/>
      <c r="U432" s="167"/>
      <c r="V432" s="196"/>
      <c r="W432" s="199">
        <f t="shared" si="86"/>
        <v>0</v>
      </c>
      <c r="X432" s="344">
        <f>IF(G432&gt;0,HLOOKUP(C432,'Utility Allowances'!$O$33:$S$34,2),0)</f>
        <v>0</v>
      </c>
      <c r="Y432" s="345">
        <f t="shared" si="87"/>
        <v>0</v>
      </c>
      <c r="Z432" s="168">
        <f t="shared" si="88"/>
        <v>0</v>
      </c>
      <c r="AA432" s="346">
        <f t="shared" si="89"/>
        <v>0</v>
      </c>
      <c r="AB432" s="344">
        <f>IF(Y432&gt;0,VLOOKUP($Y432,'Reference Data 2'!$B$7:$C$71,2),0)</f>
        <v>0</v>
      </c>
      <c r="AC432" s="347">
        <f t="shared" si="90"/>
        <v>0</v>
      </c>
      <c r="AD432" s="348">
        <f t="shared" si="91"/>
        <v>0</v>
      </c>
      <c r="AE432" s="349">
        <f>IF(Y432&gt;0,VLOOKUP($Y432,'Reference Data 2'!$B$9:$D$71,3),0)</f>
        <v>0</v>
      </c>
      <c r="AF432" s="347">
        <f t="shared" si="92"/>
        <v>0</v>
      </c>
      <c r="AG432" s="346">
        <f t="shared" si="93"/>
        <v>0</v>
      </c>
      <c r="AH432" s="350">
        <f t="shared" si="94"/>
        <v>0</v>
      </c>
      <c r="AI432" s="351">
        <f t="shared" si="95"/>
        <v>0</v>
      </c>
      <c r="AJ432" s="352">
        <f t="shared" si="96"/>
        <v>0</v>
      </c>
      <c r="AK432" s="349">
        <f>IF(AA432&gt;0,VLOOKUP(C432,'Reference Data 1'!$N$13:$O$17,2),0)</f>
        <v>0</v>
      </c>
      <c r="AL432" s="346">
        <f t="shared" si="97"/>
        <v>0</v>
      </c>
      <c r="AM432" s="353">
        <f t="shared" si="98"/>
        <v>0</v>
      </c>
      <c r="AN432" s="354">
        <f t="shared" si="99"/>
        <v>0</v>
      </c>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c r="GU432" s="23"/>
      <c r="GV432" s="23"/>
      <c r="GW432" s="23"/>
      <c r="GX432" s="23"/>
      <c r="GY432" s="23"/>
      <c r="GZ432" s="23"/>
      <c r="HA432" s="23"/>
      <c r="HB432" s="23"/>
      <c r="HC432" s="23"/>
      <c r="HD432" s="23"/>
      <c r="HE432" s="23"/>
      <c r="HF432" s="23"/>
      <c r="HG432" s="23"/>
      <c r="HH432" s="23"/>
      <c r="HI432" s="23"/>
      <c r="HJ432" s="23"/>
      <c r="HK432" s="23"/>
    </row>
    <row r="433" spans="1:219" ht="13.9" customHeight="1">
      <c r="A433" s="392"/>
      <c r="B433" s="160"/>
      <c r="C433" s="161"/>
      <c r="D433" s="161"/>
      <c r="E433" s="255"/>
      <c r="F433" s="396">
        <v>0</v>
      </c>
      <c r="G433" s="181"/>
      <c r="H433" s="186"/>
      <c r="I433" s="162"/>
      <c r="J433" s="163"/>
      <c r="K433" s="164"/>
      <c r="L433" s="164"/>
      <c r="M433" s="187"/>
      <c r="N433" s="458"/>
      <c r="O433" s="463"/>
      <c r="P433" s="190"/>
      <c r="Q433" s="165"/>
      <c r="R433" s="166"/>
      <c r="S433" s="191"/>
      <c r="T433" s="195"/>
      <c r="U433" s="167"/>
      <c r="V433" s="196"/>
      <c r="W433" s="199">
        <f t="shared" si="86"/>
        <v>0</v>
      </c>
      <c r="X433" s="344">
        <f>IF(G433&gt;0,HLOOKUP(C433,'Utility Allowances'!$O$33:$S$34,2),0)</f>
        <v>0</v>
      </c>
      <c r="Y433" s="345">
        <f t="shared" si="87"/>
        <v>0</v>
      </c>
      <c r="Z433" s="168">
        <f t="shared" si="88"/>
        <v>0</v>
      </c>
      <c r="AA433" s="346">
        <f t="shared" si="89"/>
        <v>0</v>
      </c>
      <c r="AB433" s="344">
        <f>IF(Y433&gt;0,VLOOKUP($Y433,'Reference Data 2'!$B$7:$C$71,2),0)</f>
        <v>0</v>
      </c>
      <c r="AC433" s="347">
        <f t="shared" si="90"/>
        <v>0</v>
      </c>
      <c r="AD433" s="348">
        <f t="shared" si="91"/>
        <v>0</v>
      </c>
      <c r="AE433" s="349">
        <f>IF(Y433&gt;0,VLOOKUP($Y433,'Reference Data 2'!$B$9:$D$71,3),0)</f>
        <v>0</v>
      </c>
      <c r="AF433" s="347">
        <f t="shared" si="92"/>
        <v>0</v>
      </c>
      <c r="AG433" s="346">
        <f t="shared" si="93"/>
        <v>0</v>
      </c>
      <c r="AH433" s="350">
        <f t="shared" si="94"/>
        <v>0</v>
      </c>
      <c r="AI433" s="351">
        <f t="shared" si="95"/>
        <v>0</v>
      </c>
      <c r="AJ433" s="352">
        <f t="shared" si="96"/>
        <v>0</v>
      </c>
      <c r="AK433" s="349">
        <f>IF(AA433&gt;0,VLOOKUP(C433,'Reference Data 1'!$N$13:$O$17,2),0)</f>
        <v>0</v>
      </c>
      <c r="AL433" s="346">
        <f t="shared" si="97"/>
        <v>0</v>
      </c>
      <c r="AM433" s="353">
        <f t="shared" si="98"/>
        <v>0</v>
      </c>
      <c r="AN433" s="354">
        <f t="shared" si="99"/>
        <v>0</v>
      </c>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row>
    <row r="434" spans="1:219" ht="13.9" customHeight="1">
      <c r="A434" s="392"/>
      <c r="B434" s="160"/>
      <c r="C434" s="161"/>
      <c r="D434" s="161"/>
      <c r="E434" s="255"/>
      <c r="F434" s="396">
        <v>0</v>
      </c>
      <c r="G434" s="181"/>
      <c r="H434" s="186"/>
      <c r="I434" s="162"/>
      <c r="J434" s="163"/>
      <c r="K434" s="164"/>
      <c r="L434" s="164"/>
      <c r="M434" s="187"/>
      <c r="N434" s="458"/>
      <c r="O434" s="463"/>
      <c r="P434" s="190"/>
      <c r="Q434" s="165"/>
      <c r="R434" s="166"/>
      <c r="S434" s="191"/>
      <c r="T434" s="195"/>
      <c r="U434" s="167"/>
      <c r="V434" s="196"/>
      <c r="W434" s="199">
        <f t="shared" si="86"/>
        <v>0</v>
      </c>
      <c r="X434" s="344">
        <f>IF(G434&gt;0,HLOOKUP(C434,'Utility Allowances'!$O$33:$S$34,2),0)</f>
        <v>0</v>
      </c>
      <c r="Y434" s="345">
        <f t="shared" si="87"/>
        <v>0</v>
      </c>
      <c r="Z434" s="168">
        <f t="shared" si="88"/>
        <v>0</v>
      </c>
      <c r="AA434" s="346">
        <f t="shared" si="89"/>
        <v>0</v>
      </c>
      <c r="AB434" s="344">
        <f>IF(Y434&gt;0,VLOOKUP($Y434,'Reference Data 2'!$B$7:$C$71,2),0)</f>
        <v>0</v>
      </c>
      <c r="AC434" s="347">
        <f t="shared" si="90"/>
        <v>0</v>
      </c>
      <c r="AD434" s="348">
        <f t="shared" si="91"/>
        <v>0</v>
      </c>
      <c r="AE434" s="349">
        <f>IF(Y434&gt;0,VLOOKUP($Y434,'Reference Data 2'!$B$9:$D$71,3),0)</f>
        <v>0</v>
      </c>
      <c r="AF434" s="347">
        <f t="shared" si="92"/>
        <v>0</v>
      </c>
      <c r="AG434" s="346">
        <f t="shared" si="93"/>
        <v>0</v>
      </c>
      <c r="AH434" s="350">
        <f t="shared" si="94"/>
        <v>0</v>
      </c>
      <c r="AI434" s="351">
        <f t="shared" si="95"/>
        <v>0</v>
      </c>
      <c r="AJ434" s="352">
        <f t="shared" si="96"/>
        <v>0</v>
      </c>
      <c r="AK434" s="349">
        <f>IF(AA434&gt;0,VLOOKUP(C434,'Reference Data 1'!$N$13:$O$17,2),0)</f>
        <v>0</v>
      </c>
      <c r="AL434" s="346">
        <f t="shared" si="97"/>
        <v>0</v>
      </c>
      <c r="AM434" s="353">
        <f t="shared" si="98"/>
        <v>0</v>
      </c>
      <c r="AN434" s="354">
        <f t="shared" si="99"/>
        <v>0</v>
      </c>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row>
    <row r="435" spans="1:219" ht="13.9" customHeight="1">
      <c r="A435" s="392"/>
      <c r="B435" s="160"/>
      <c r="C435" s="161"/>
      <c r="D435" s="161"/>
      <c r="E435" s="255"/>
      <c r="F435" s="396">
        <v>0</v>
      </c>
      <c r="G435" s="181"/>
      <c r="H435" s="186"/>
      <c r="I435" s="162"/>
      <c r="J435" s="163"/>
      <c r="K435" s="164"/>
      <c r="L435" s="164"/>
      <c r="M435" s="187"/>
      <c r="N435" s="458"/>
      <c r="O435" s="463"/>
      <c r="P435" s="190"/>
      <c r="Q435" s="165"/>
      <c r="R435" s="166"/>
      <c r="S435" s="191"/>
      <c r="T435" s="195"/>
      <c r="U435" s="167"/>
      <c r="V435" s="196"/>
      <c r="W435" s="199">
        <f t="shared" si="86"/>
        <v>0</v>
      </c>
      <c r="X435" s="344">
        <f>IF(G435&gt;0,HLOOKUP(C435,'Utility Allowances'!$O$33:$S$34,2),0)</f>
        <v>0</v>
      </c>
      <c r="Y435" s="345">
        <f t="shared" si="87"/>
        <v>0</v>
      </c>
      <c r="Z435" s="168">
        <f t="shared" si="88"/>
        <v>0</v>
      </c>
      <c r="AA435" s="346">
        <f t="shared" si="89"/>
        <v>0</v>
      </c>
      <c r="AB435" s="344">
        <f>IF(Y435&gt;0,VLOOKUP($Y435,'Reference Data 2'!$B$7:$C$71,2),0)</f>
        <v>0</v>
      </c>
      <c r="AC435" s="347">
        <f t="shared" si="90"/>
        <v>0</v>
      </c>
      <c r="AD435" s="348">
        <f t="shared" si="91"/>
        <v>0</v>
      </c>
      <c r="AE435" s="349">
        <f>IF(Y435&gt;0,VLOOKUP($Y435,'Reference Data 2'!$B$9:$D$71,3),0)</f>
        <v>0</v>
      </c>
      <c r="AF435" s="347">
        <f t="shared" si="92"/>
        <v>0</v>
      </c>
      <c r="AG435" s="346">
        <f t="shared" si="93"/>
        <v>0</v>
      </c>
      <c r="AH435" s="350">
        <f t="shared" si="94"/>
        <v>0</v>
      </c>
      <c r="AI435" s="351">
        <f t="shared" si="95"/>
        <v>0</v>
      </c>
      <c r="AJ435" s="352">
        <f t="shared" si="96"/>
        <v>0</v>
      </c>
      <c r="AK435" s="349">
        <f>IF(AA435&gt;0,VLOOKUP(C435,'Reference Data 1'!$N$13:$O$17,2),0)</f>
        <v>0</v>
      </c>
      <c r="AL435" s="346">
        <f t="shared" si="97"/>
        <v>0</v>
      </c>
      <c r="AM435" s="353">
        <f t="shared" si="98"/>
        <v>0</v>
      </c>
      <c r="AN435" s="354">
        <f t="shared" si="99"/>
        <v>0</v>
      </c>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row>
    <row r="436" spans="1:219" ht="13.9" customHeight="1">
      <c r="A436" s="392"/>
      <c r="B436" s="160"/>
      <c r="C436" s="161"/>
      <c r="D436" s="161"/>
      <c r="E436" s="255"/>
      <c r="F436" s="396">
        <v>0</v>
      </c>
      <c r="G436" s="181"/>
      <c r="H436" s="186"/>
      <c r="I436" s="162"/>
      <c r="J436" s="163"/>
      <c r="K436" s="164"/>
      <c r="L436" s="164"/>
      <c r="M436" s="187"/>
      <c r="N436" s="458"/>
      <c r="O436" s="463"/>
      <c r="P436" s="190"/>
      <c r="Q436" s="165"/>
      <c r="R436" s="166"/>
      <c r="S436" s="191"/>
      <c r="T436" s="195"/>
      <c r="U436" s="167"/>
      <c r="V436" s="196"/>
      <c r="W436" s="199">
        <f t="shared" si="86"/>
        <v>0</v>
      </c>
      <c r="X436" s="344">
        <f>IF(G436&gt;0,HLOOKUP(C436,'Utility Allowances'!$O$33:$S$34,2),0)</f>
        <v>0</v>
      </c>
      <c r="Y436" s="345">
        <f t="shared" si="87"/>
        <v>0</v>
      </c>
      <c r="Z436" s="168">
        <f t="shared" si="88"/>
        <v>0</v>
      </c>
      <c r="AA436" s="346">
        <f t="shared" si="89"/>
        <v>0</v>
      </c>
      <c r="AB436" s="344">
        <f>IF(Y436&gt;0,VLOOKUP($Y436,'Reference Data 2'!$B$7:$C$71,2),0)</f>
        <v>0</v>
      </c>
      <c r="AC436" s="347">
        <f t="shared" si="90"/>
        <v>0</v>
      </c>
      <c r="AD436" s="348">
        <f t="shared" si="91"/>
        <v>0</v>
      </c>
      <c r="AE436" s="349">
        <f>IF(Y436&gt;0,VLOOKUP($Y436,'Reference Data 2'!$B$9:$D$71,3),0)</f>
        <v>0</v>
      </c>
      <c r="AF436" s="347">
        <f t="shared" si="92"/>
        <v>0</v>
      </c>
      <c r="AG436" s="346">
        <f t="shared" si="93"/>
        <v>0</v>
      </c>
      <c r="AH436" s="350">
        <f t="shared" si="94"/>
        <v>0</v>
      </c>
      <c r="AI436" s="351">
        <f t="shared" si="95"/>
        <v>0</v>
      </c>
      <c r="AJ436" s="352">
        <f t="shared" si="96"/>
        <v>0</v>
      </c>
      <c r="AK436" s="349">
        <f>IF(AA436&gt;0,VLOOKUP(C436,'Reference Data 1'!$N$13:$O$17,2),0)</f>
        <v>0</v>
      </c>
      <c r="AL436" s="346">
        <f t="shared" si="97"/>
        <v>0</v>
      </c>
      <c r="AM436" s="353">
        <f t="shared" si="98"/>
        <v>0</v>
      </c>
      <c r="AN436" s="354">
        <f t="shared" si="99"/>
        <v>0</v>
      </c>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row>
    <row r="437" spans="1:219" ht="13.9" customHeight="1">
      <c r="A437" s="392"/>
      <c r="B437" s="160"/>
      <c r="C437" s="161"/>
      <c r="D437" s="161"/>
      <c r="E437" s="255"/>
      <c r="F437" s="396">
        <v>0</v>
      </c>
      <c r="G437" s="181"/>
      <c r="H437" s="186"/>
      <c r="I437" s="162"/>
      <c r="J437" s="163"/>
      <c r="K437" s="164"/>
      <c r="L437" s="164"/>
      <c r="M437" s="187"/>
      <c r="N437" s="458"/>
      <c r="O437" s="463"/>
      <c r="P437" s="190"/>
      <c r="Q437" s="165"/>
      <c r="R437" s="166"/>
      <c r="S437" s="191"/>
      <c r="T437" s="195"/>
      <c r="U437" s="167"/>
      <c r="V437" s="196"/>
      <c r="W437" s="199">
        <f t="shared" si="86"/>
        <v>0</v>
      </c>
      <c r="X437" s="344">
        <f>IF(G437&gt;0,HLOOKUP(C437,'Utility Allowances'!$O$33:$S$34,2),0)</f>
        <v>0</v>
      </c>
      <c r="Y437" s="345">
        <f t="shared" si="87"/>
        <v>0</v>
      </c>
      <c r="Z437" s="168">
        <f t="shared" si="88"/>
        <v>0</v>
      </c>
      <c r="AA437" s="346">
        <f t="shared" si="89"/>
        <v>0</v>
      </c>
      <c r="AB437" s="344">
        <f>IF(Y437&gt;0,VLOOKUP($Y437,'Reference Data 2'!$B$7:$C$71,2),0)</f>
        <v>0</v>
      </c>
      <c r="AC437" s="347">
        <f t="shared" si="90"/>
        <v>0</v>
      </c>
      <c r="AD437" s="348">
        <f t="shared" si="91"/>
        <v>0</v>
      </c>
      <c r="AE437" s="349">
        <f>IF(Y437&gt;0,VLOOKUP($Y437,'Reference Data 2'!$B$9:$D$71,3),0)</f>
        <v>0</v>
      </c>
      <c r="AF437" s="347">
        <f t="shared" si="92"/>
        <v>0</v>
      </c>
      <c r="AG437" s="346">
        <f t="shared" si="93"/>
        <v>0</v>
      </c>
      <c r="AH437" s="350">
        <f t="shared" si="94"/>
        <v>0</v>
      </c>
      <c r="AI437" s="351">
        <f t="shared" si="95"/>
        <v>0</v>
      </c>
      <c r="AJ437" s="352">
        <f t="shared" si="96"/>
        <v>0</v>
      </c>
      <c r="AK437" s="349">
        <f>IF(AA437&gt;0,VLOOKUP(C437,'Reference Data 1'!$N$13:$O$17,2),0)</f>
        <v>0</v>
      </c>
      <c r="AL437" s="346">
        <f t="shared" si="97"/>
        <v>0</v>
      </c>
      <c r="AM437" s="353">
        <f t="shared" si="98"/>
        <v>0</v>
      </c>
      <c r="AN437" s="354">
        <f t="shared" si="99"/>
        <v>0</v>
      </c>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row>
    <row r="438" spans="1:219" ht="13.9" customHeight="1">
      <c r="A438" s="392"/>
      <c r="B438" s="160"/>
      <c r="C438" s="161"/>
      <c r="D438" s="161"/>
      <c r="E438" s="255"/>
      <c r="F438" s="396">
        <v>0</v>
      </c>
      <c r="G438" s="181"/>
      <c r="H438" s="186"/>
      <c r="I438" s="162"/>
      <c r="J438" s="163"/>
      <c r="K438" s="164"/>
      <c r="L438" s="164"/>
      <c r="M438" s="187"/>
      <c r="N438" s="458"/>
      <c r="O438" s="463"/>
      <c r="P438" s="190"/>
      <c r="Q438" s="165"/>
      <c r="R438" s="166"/>
      <c r="S438" s="191"/>
      <c r="T438" s="195"/>
      <c r="U438" s="167"/>
      <c r="V438" s="196"/>
      <c r="W438" s="199">
        <f t="shared" si="86"/>
        <v>0</v>
      </c>
      <c r="X438" s="344">
        <f>IF(G438&gt;0,HLOOKUP(C438,'Utility Allowances'!$O$33:$S$34,2),0)</f>
        <v>0</v>
      </c>
      <c r="Y438" s="345">
        <f t="shared" si="87"/>
        <v>0</v>
      </c>
      <c r="Z438" s="168">
        <f t="shared" si="88"/>
        <v>0</v>
      </c>
      <c r="AA438" s="346">
        <f t="shared" si="89"/>
        <v>0</v>
      </c>
      <c r="AB438" s="344">
        <f>IF(Y438&gt;0,VLOOKUP($Y438,'Reference Data 2'!$B$7:$C$71,2),0)</f>
        <v>0</v>
      </c>
      <c r="AC438" s="347">
        <f t="shared" si="90"/>
        <v>0</v>
      </c>
      <c r="AD438" s="348">
        <f t="shared" si="91"/>
        <v>0</v>
      </c>
      <c r="AE438" s="349">
        <f>IF(Y438&gt;0,VLOOKUP($Y438,'Reference Data 2'!$B$9:$D$71,3),0)</f>
        <v>0</v>
      </c>
      <c r="AF438" s="347">
        <f t="shared" si="92"/>
        <v>0</v>
      </c>
      <c r="AG438" s="346">
        <f t="shared" si="93"/>
        <v>0</v>
      </c>
      <c r="AH438" s="350">
        <f t="shared" si="94"/>
        <v>0</v>
      </c>
      <c r="AI438" s="351">
        <f t="shared" si="95"/>
        <v>0</v>
      </c>
      <c r="AJ438" s="352">
        <f t="shared" si="96"/>
        <v>0</v>
      </c>
      <c r="AK438" s="349">
        <f>IF(AA438&gt;0,VLOOKUP(C438,'Reference Data 1'!$N$13:$O$17,2),0)</f>
        <v>0</v>
      </c>
      <c r="AL438" s="346">
        <f t="shared" si="97"/>
        <v>0</v>
      </c>
      <c r="AM438" s="353">
        <f t="shared" si="98"/>
        <v>0</v>
      </c>
      <c r="AN438" s="354">
        <f t="shared" si="99"/>
        <v>0</v>
      </c>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row>
    <row r="439" spans="1:219" ht="13.9" customHeight="1">
      <c r="A439" s="392"/>
      <c r="B439" s="160"/>
      <c r="C439" s="161"/>
      <c r="D439" s="161"/>
      <c r="E439" s="255"/>
      <c r="F439" s="396">
        <v>0</v>
      </c>
      <c r="G439" s="181"/>
      <c r="H439" s="186"/>
      <c r="I439" s="162"/>
      <c r="J439" s="163"/>
      <c r="K439" s="164"/>
      <c r="L439" s="164"/>
      <c r="M439" s="187"/>
      <c r="N439" s="458"/>
      <c r="O439" s="463"/>
      <c r="P439" s="190"/>
      <c r="Q439" s="165"/>
      <c r="R439" s="166"/>
      <c r="S439" s="191"/>
      <c r="T439" s="195"/>
      <c r="U439" s="167"/>
      <c r="V439" s="196"/>
      <c r="W439" s="199">
        <f t="shared" si="86"/>
        <v>0</v>
      </c>
      <c r="X439" s="344">
        <f>IF(G439&gt;0,HLOOKUP(C439,'Utility Allowances'!$O$33:$S$34,2),0)</f>
        <v>0</v>
      </c>
      <c r="Y439" s="345">
        <f t="shared" si="87"/>
        <v>0</v>
      </c>
      <c r="Z439" s="168">
        <f t="shared" si="88"/>
        <v>0</v>
      </c>
      <c r="AA439" s="346">
        <f t="shared" si="89"/>
        <v>0</v>
      </c>
      <c r="AB439" s="344">
        <f>IF(Y439&gt;0,VLOOKUP($Y439,'Reference Data 2'!$B$7:$C$71,2),0)</f>
        <v>0</v>
      </c>
      <c r="AC439" s="347">
        <f t="shared" si="90"/>
        <v>0</v>
      </c>
      <c r="AD439" s="348">
        <f t="shared" si="91"/>
        <v>0</v>
      </c>
      <c r="AE439" s="349">
        <f>IF(Y439&gt;0,VLOOKUP($Y439,'Reference Data 2'!$B$9:$D$71,3),0)</f>
        <v>0</v>
      </c>
      <c r="AF439" s="347">
        <f t="shared" si="92"/>
        <v>0</v>
      </c>
      <c r="AG439" s="346">
        <f t="shared" si="93"/>
        <v>0</v>
      </c>
      <c r="AH439" s="350">
        <f t="shared" si="94"/>
        <v>0</v>
      </c>
      <c r="AI439" s="351">
        <f t="shared" si="95"/>
        <v>0</v>
      </c>
      <c r="AJ439" s="352">
        <f t="shared" si="96"/>
        <v>0</v>
      </c>
      <c r="AK439" s="349">
        <f>IF(AA439&gt;0,VLOOKUP(C439,'Reference Data 1'!$N$13:$O$17,2),0)</f>
        <v>0</v>
      </c>
      <c r="AL439" s="346">
        <f t="shared" si="97"/>
        <v>0</v>
      </c>
      <c r="AM439" s="353">
        <f t="shared" si="98"/>
        <v>0</v>
      </c>
      <c r="AN439" s="354">
        <f t="shared" si="99"/>
        <v>0</v>
      </c>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row>
    <row r="440" spans="1:219" ht="13.9" customHeight="1">
      <c r="A440" s="392"/>
      <c r="B440" s="160"/>
      <c r="C440" s="161"/>
      <c r="D440" s="161"/>
      <c r="E440" s="255"/>
      <c r="F440" s="396">
        <v>0</v>
      </c>
      <c r="G440" s="181"/>
      <c r="H440" s="186"/>
      <c r="I440" s="162"/>
      <c r="J440" s="163"/>
      <c r="K440" s="164"/>
      <c r="L440" s="164"/>
      <c r="M440" s="187"/>
      <c r="N440" s="458"/>
      <c r="O440" s="463"/>
      <c r="P440" s="190"/>
      <c r="Q440" s="165"/>
      <c r="R440" s="166"/>
      <c r="S440" s="191"/>
      <c r="T440" s="195"/>
      <c r="U440" s="167"/>
      <c r="V440" s="196"/>
      <c r="W440" s="199">
        <f t="shared" si="86"/>
        <v>0</v>
      </c>
      <c r="X440" s="344">
        <f>IF(G440&gt;0,HLOOKUP(C440,'Utility Allowances'!$O$33:$S$34,2),0)</f>
        <v>0</v>
      </c>
      <c r="Y440" s="345">
        <f t="shared" si="87"/>
        <v>0</v>
      </c>
      <c r="Z440" s="168">
        <f t="shared" si="88"/>
        <v>0</v>
      </c>
      <c r="AA440" s="346">
        <f t="shared" si="89"/>
        <v>0</v>
      </c>
      <c r="AB440" s="344">
        <f>IF(Y440&gt;0,VLOOKUP($Y440,'Reference Data 2'!$B$7:$C$71,2),0)</f>
        <v>0</v>
      </c>
      <c r="AC440" s="347">
        <f t="shared" si="90"/>
        <v>0</v>
      </c>
      <c r="AD440" s="348">
        <f t="shared" si="91"/>
        <v>0</v>
      </c>
      <c r="AE440" s="349">
        <f>IF(Y440&gt;0,VLOOKUP($Y440,'Reference Data 2'!$B$9:$D$71,3),0)</f>
        <v>0</v>
      </c>
      <c r="AF440" s="347">
        <f t="shared" si="92"/>
        <v>0</v>
      </c>
      <c r="AG440" s="346">
        <f t="shared" si="93"/>
        <v>0</v>
      </c>
      <c r="AH440" s="350">
        <f t="shared" si="94"/>
        <v>0</v>
      </c>
      <c r="AI440" s="351">
        <f t="shared" si="95"/>
        <v>0</v>
      </c>
      <c r="AJ440" s="352">
        <f t="shared" si="96"/>
        <v>0</v>
      </c>
      <c r="AK440" s="349">
        <f>IF(AA440&gt;0,VLOOKUP(C440,'Reference Data 1'!$N$13:$O$17,2),0)</f>
        <v>0</v>
      </c>
      <c r="AL440" s="346">
        <f t="shared" si="97"/>
        <v>0</v>
      </c>
      <c r="AM440" s="353">
        <f t="shared" si="98"/>
        <v>0</v>
      </c>
      <c r="AN440" s="354">
        <f t="shared" si="99"/>
        <v>0</v>
      </c>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row>
    <row r="441" spans="1:219" ht="13.9" customHeight="1">
      <c r="A441" s="392"/>
      <c r="B441" s="160"/>
      <c r="C441" s="161"/>
      <c r="D441" s="161"/>
      <c r="E441" s="255"/>
      <c r="F441" s="396">
        <v>0</v>
      </c>
      <c r="G441" s="181"/>
      <c r="H441" s="186"/>
      <c r="I441" s="162"/>
      <c r="J441" s="163"/>
      <c r="K441" s="164"/>
      <c r="L441" s="164"/>
      <c r="M441" s="187"/>
      <c r="N441" s="458"/>
      <c r="O441" s="463"/>
      <c r="P441" s="190"/>
      <c r="Q441" s="165"/>
      <c r="R441" s="166"/>
      <c r="S441" s="191"/>
      <c r="T441" s="195"/>
      <c r="U441" s="167"/>
      <c r="V441" s="196"/>
      <c r="W441" s="199">
        <f t="shared" si="86"/>
        <v>0</v>
      </c>
      <c r="X441" s="344">
        <f>IF(G441&gt;0,HLOOKUP(C441,'Utility Allowances'!$O$33:$S$34,2),0)</f>
        <v>0</v>
      </c>
      <c r="Y441" s="345">
        <f t="shared" si="87"/>
        <v>0</v>
      </c>
      <c r="Z441" s="168">
        <f t="shared" si="88"/>
        <v>0</v>
      </c>
      <c r="AA441" s="346">
        <f t="shared" si="89"/>
        <v>0</v>
      </c>
      <c r="AB441" s="344">
        <f>IF(Y441&gt;0,VLOOKUP($Y441,'Reference Data 2'!$B$7:$C$71,2),0)</f>
        <v>0</v>
      </c>
      <c r="AC441" s="347">
        <f t="shared" si="90"/>
        <v>0</v>
      </c>
      <c r="AD441" s="348">
        <f t="shared" si="91"/>
        <v>0</v>
      </c>
      <c r="AE441" s="349">
        <f>IF(Y441&gt;0,VLOOKUP($Y441,'Reference Data 2'!$B$9:$D$71,3),0)</f>
        <v>0</v>
      </c>
      <c r="AF441" s="347">
        <f t="shared" si="92"/>
        <v>0</v>
      </c>
      <c r="AG441" s="346">
        <f t="shared" si="93"/>
        <v>0</v>
      </c>
      <c r="AH441" s="350">
        <f t="shared" si="94"/>
        <v>0</v>
      </c>
      <c r="AI441" s="351">
        <f t="shared" si="95"/>
        <v>0</v>
      </c>
      <c r="AJ441" s="352">
        <f t="shared" si="96"/>
        <v>0</v>
      </c>
      <c r="AK441" s="349">
        <f>IF(AA441&gt;0,VLOOKUP(C441,'Reference Data 1'!$N$13:$O$17,2),0)</f>
        <v>0</v>
      </c>
      <c r="AL441" s="346">
        <f t="shared" si="97"/>
        <v>0</v>
      </c>
      <c r="AM441" s="353">
        <f t="shared" si="98"/>
        <v>0</v>
      </c>
      <c r="AN441" s="354">
        <f t="shared" si="99"/>
        <v>0</v>
      </c>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row>
    <row r="442" spans="1:219" ht="13.9" customHeight="1">
      <c r="A442" s="392"/>
      <c r="B442" s="160"/>
      <c r="C442" s="161"/>
      <c r="D442" s="161"/>
      <c r="E442" s="255"/>
      <c r="F442" s="396">
        <v>0</v>
      </c>
      <c r="G442" s="181"/>
      <c r="H442" s="186"/>
      <c r="I442" s="162"/>
      <c r="J442" s="163"/>
      <c r="K442" s="164"/>
      <c r="L442" s="164"/>
      <c r="M442" s="187"/>
      <c r="N442" s="458"/>
      <c r="O442" s="463"/>
      <c r="P442" s="190"/>
      <c r="Q442" s="165"/>
      <c r="R442" s="166"/>
      <c r="S442" s="191"/>
      <c r="T442" s="195"/>
      <c r="U442" s="167"/>
      <c r="V442" s="196"/>
      <c r="W442" s="199">
        <f t="shared" si="86"/>
        <v>0</v>
      </c>
      <c r="X442" s="344">
        <f>IF(G442&gt;0,HLOOKUP(C442,'Utility Allowances'!$O$33:$S$34,2),0)</f>
        <v>0</v>
      </c>
      <c r="Y442" s="345">
        <f t="shared" si="87"/>
        <v>0</v>
      </c>
      <c r="Z442" s="168">
        <f t="shared" si="88"/>
        <v>0</v>
      </c>
      <c r="AA442" s="346">
        <f t="shared" si="89"/>
        <v>0</v>
      </c>
      <c r="AB442" s="344">
        <f>IF(Y442&gt;0,VLOOKUP($Y442,'Reference Data 2'!$B$7:$C$71,2),0)</f>
        <v>0</v>
      </c>
      <c r="AC442" s="347">
        <f t="shared" si="90"/>
        <v>0</v>
      </c>
      <c r="AD442" s="348">
        <f t="shared" si="91"/>
        <v>0</v>
      </c>
      <c r="AE442" s="349">
        <f>IF(Y442&gt;0,VLOOKUP($Y442,'Reference Data 2'!$B$9:$D$71,3),0)</f>
        <v>0</v>
      </c>
      <c r="AF442" s="347">
        <f t="shared" si="92"/>
        <v>0</v>
      </c>
      <c r="AG442" s="346">
        <f t="shared" si="93"/>
        <v>0</v>
      </c>
      <c r="AH442" s="350">
        <f t="shared" si="94"/>
        <v>0</v>
      </c>
      <c r="AI442" s="351">
        <f t="shared" si="95"/>
        <v>0</v>
      </c>
      <c r="AJ442" s="352">
        <f t="shared" si="96"/>
        <v>0</v>
      </c>
      <c r="AK442" s="349">
        <f>IF(AA442&gt;0,VLOOKUP(C442,'Reference Data 1'!$N$13:$O$17,2),0)</f>
        <v>0</v>
      </c>
      <c r="AL442" s="346">
        <f t="shared" si="97"/>
        <v>0</v>
      </c>
      <c r="AM442" s="353">
        <f t="shared" si="98"/>
        <v>0</v>
      </c>
      <c r="AN442" s="354">
        <f t="shared" si="99"/>
        <v>0</v>
      </c>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row>
    <row r="443" spans="1:219" ht="13.9" customHeight="1">
      <c r="A443" s="392"/>
      <c r="B443" s="160"/>
      <c r="C443" s="161"/>
      <c r="D443" s="161"/>
      <c r="E443" s="255"/>
      <c r="F443" s="396">
        <v>0</v>
      </c>
      <c r="G443" s="181"/>
      <c r="H443" s="186"/>
      <c r="I443" s="162"/>
      <c r="J443" s="163"/>
      <c r="K443" s="164"/>
      <c r="L443" s="164"/>
      <c r="M443" s="187"/>
      <c r="N443" s="458"/>
      <c r="O443" s="463"/>
      <c r="P443" s="190"/>
      <c r="Q443" s="165"/>
      <c r="R443" s="166"/>
      <c r="S443" s="191"/>
      <c r="T443" s="195"/>
      <c r="U443" s="167"/>
      <c r="V443" s="196"/>
      <c r="W443" s="199">
        <f t="shared" si="86"/>
        <v>0</v>
      </c>
      <c r="X443" s="344">
        <f>IF(G443&gt;0,HLOOKUP(C443,'Utility Allowances'!$O$33:$S$34,2),0)</f>
        <v>0</v>
      </c>
      <c r="Y443" s="345">
        <f t="shared" si="87"/>
        <v>0</v>
      </c>
      <c r="Z443" s="168">
        <f t="shared" si="88"/>
        <v>0</v>
      </c>
      <c r="AA443" s="346">
        <f t="shared" si="89"/>
        <v>0</v>
      </c>
      <c r="AB443" s="344">
        <f>IF(Y443&gt;0,VLOOKUP($Y443,'Reference Data 2'!$B$7:$C$71,2),0)</f>
        <v>0</v>
      </c>
      <c r="AC443" s="347">
        <f t="shared" si="90"/>
        <v>0</v>
      </c>
      <c r="AD443" s="348">
        <f t="shared" si="91"/>
        <v>0</v>
      </c>
      <c r="AE443" s="349">
        <f>IF(Y443&gt;0,VLOOKUP($Y443,'Reference Data 2'!$B$9:$D$71,3),0)</f>
        <v>0</v>
      </c>
      <c r="AF443" s="347">
        <f t="shared" si="92"/>
        <v>0</v>
      </c>
      <c r="AG443" s="346">
        <f t="shared" si="93"/>
        <v>0</v>
      </c>
      <c r="AH443" s="350">
        <f t="shared" si="94"/>
        <v>0</v>
      </c>
      <c r="AI443" s="351">
        <f t="shared" si="95"/>
        <v>0</v>
      </c>
      <c r="AJ443" s="352">
        <f t="shared" si="96"/>
        <v>0</v>
      </c>
      <c r="AK443" s="349">
        <f>IF(AA443&gt;0,VLOOKUP(C443,'Reference Data 1'!$N$13:$O$17,2),0)</f>
        <v>0</v>
      </c>
      <c r="AL443" s="346">
        <f t="shared" si="97"/>
        <v>0</v>
      </c>
      <c r="AM443" s="353">
        <f t="shared" si="98"/>
        <v>0</v>
      </c>
      <c r="AN443" s="354">
        <f t="shared" si="99"/>
        <v>0</v>
      </c>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row>
    <row r="444" spans="1:219" ht="13.9" customHeight="1">
      <c r="A444" s="392"/>
      <c r="B444" s="160"/>
      <c r="C444" s="161"/>
      <c r="D444" s="161"/>
      <c r="E444" s="255"/>
      <c r="F444" s="396">
        <v>0</v>
      </c>
      <c r="G444" s="181"/>
      <c r="H444" s="186"/>
      <c r="I444" s="162"/>
      <c r="J444" s="163"/>
      <c r="K444" s="164"/>
      <c r="L444" s="164"/>
      <c r="M444" s="187"/>
      <c r="N444" s="458"/>
      <c r="O444" s="463"/>
      <c r="P444" s="190"/>
      <c r="Q444" s="165"/>
      <c r="R444" s="166"/>
      <c r="S444" s="191"/>
      <c r="T444" s="195"/>
      <c r="U444" s="167"/>
      <c r="V444" s="196"/>
      <c r="W444" s="199">
        <f t="shared" si="86"/>
        <v>0</v>
      </c>
      <c r="X444" s="344">
        <f>IF(G444&gt;0,HLOOKUP(C444,'Utility Allowances'!$O$33:$S$34,2),0)</f>
        <v>0</v>
      </c>
      <c r="Y444" s="345">
        <f t="shared" si="87"/>
        <v>0</v>
      </c>
      <c r="Z444" s="168">
        <f t="shared" si="88"/>
        <v>0</v>
      </c>
      <c r="AA444" s="346">
        <f t="shared" si="89"/>
        <v>0</v>
      </c>
      <c r="AB444" s="344">
        <f>IF(Y444&gt;0,VLOOKUP($Y444,'Reference Data 2'!$B$7:$C$71,2),0)</f>
        <v>0</v>
      </c>
      <c r="AC444" s="347">
        <f t="shared" si="90"/>
        <v>0</v>
      </c>
      <c r="AD444" s="348">
        <f t="shared" si="91"/>
        <v>0</v>
      </c>
      <c r="AE444" s="349">
        <f>IF(Y444&gt;0,VLOOKUP($Y444,'Reference Data 2'!$B$9:$D$71,3),0)</f>
        <v>0</v>
      </c>
      <c r="AF444" s="347">
        <f t="shared" si="92"/>
        <v>0</v>
      </c>
      <c r="AG444" s="346">
        <f t="shared" si="93"/>
        <v>0</v>
      </c>
      <c r="AH444" s="350">
        <f t="shared" si="94"/>
        <v>0</v>
      </c>
      <c r="AI444" s="351">
        <f t="shared" si="95"/>
        <v>0</v>
      </c>
      <c r="AJ444" s="352">
        <f t="shared" si="96"/>
        <v>0</v>
      </c>
      <c r="AK444" s="349">
        <f>IF(AA444&gt;0,VLOOKUP(C444,'Reference Data 1'!$N$13:$O$17,2),0)</f>
        <v>0</v>
      </c>
      <c r="AL444" s="346">
        <f t="shared" si="97"/>
        <v>0</v>
      </c>
      <c r="AM444" s="353">
        <f t="shared" si="98"/>
        <v>0</v>
      </c>
      <c r="AN444" s="354">
        <f t="shared" si="99"/>
        <v>0</v>
      </c>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row>
    <row r="445" spans="1:219" ht="13.9" customHeight="1">
      <c r="A445" s="392"/>
      <c r="B445" s="160"/>
      <c r="C445" s="161"/>
      <c r="D445" s="161"/>
      <c r="E445" s="255"/>
      <c r="F445" s="396">
        <v>0</v>
      </c>
      <c r="G445" s="181"/>
      <c r="H445" s="186"/>
      <c r="I445" s="162"/>
      <c r="J445" s="163"/>
      <c r="K445" s="164"/>
      <c r="L445" s="164"/>
      <c r="M445" s="187"/>
      <c r="N445" s="458"/>
      <c r="O445" s="463"/>
      <c r="P445" s="190"/>
      <c r="Q445" s="165"/>
      <c r="R445" s="166"/>
      <c r="S445" s="191"/>
      <c r="T445" s="195"/>
      <c r="U445" s="167"/>
      <c r="V445" s="196"/>
      <c r="W445" s="199">
        <f t="shared" si="86"/>
        <v>0</v>
      </c>
      <c r="X445" s="344">
        <f>IF(G445&gt;0,HLOOKUP(C445,'Utility Allowances'!$O$33:$S$34,2),0)</f>
        <v>0</v>
      </c>
      <c r="Y445" s="345">
        <f t="shared" si="87"/>
        <v>0</v>
      </c>
      <c r="Z445" s="168">
        <f t="shared" si="88"/>
        <v>0</v>
      </c>
      <c r="AA445" s="346">
        <f t="shared" si="89"/>
        <v>0</v>
      </c>
      <c r="AB445" s="344">
        <f>IF(Y445&gt;0,VLOOKUP($Y445,'Reference Data 2'!$B$7:$C$71,2),0)</f>
        <v>0</v>
      </c>
      <c r="AC445" s="347">
        <f t="shared" si="90"/>
        <v>0</v>
      </c>
      <c r="AD445" s="348">
        <f t="shared" si="91"/>
        <v>0</v>
      </c>
      <c r="AE445" s="349">
        <f>IF(Y445&gt;0,VLOOKUP($Y445,'Reference Data 2'!$B$9:$D$71,3),0)</f>
        <v>0</v>
      </c>
      <c r="AF445" s="347">
        <f t="shared" si="92"/>
        <v>0</v>
      </c>
      <c r="AG445" s="346">
        <f t="shared" si="93"/>
        <v>0</v>
      </c>
      <c r="AH445" s="350">
        <f t="shared" si="94"/>
        <v>0</v>
      </c>
      <c r="AI445" s="351">
        <f t="shared" si="95"/>
        <v>0</v>
      </c>
      <c r="AJ445" s="352">
        <f t="shared" si="96"/>
        <v>0</v>
      </c>
      <c r="AK445" s="349">
        <f>IF(AA445&gt;0,VLOOKUP(C445,'Reference Data 1'!$N$13:$O$17,2),0)</f>
        <v>0</v>
      </c>
      <c r="AL445" s="346">
        <f t="shared" si="97"/>
        <v>0</v>
      </c>
      <c r="AM445" s="353">
        <f t="shared" si="98"/>
        <v>0</v>
      </c>
      <c r="AN445" s="354">
        <f t="shared" si="99"/>
        <v>0</v>
      </c>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row>
    <row r="446" spans="1:219" ht="13.9" customHeight="1">
      <c r="A446" s="392"/>
      <c r="B446" s="160"/>
      <c r="C446" s="161"/>
      <c r="D446" s="161"/>
      <c r="E446" s="255"/>
      <c r="F446" s="396">
        <v>0</v>
      </c>
      <c r="G446" s="181"/>
      <c r="H446" s="186"/>
      <c r="I446" s="162"/>
      <c r="J446" s="163"/>
      <c r="K446" s="164"/>
      <c r="L446" s="164"/>
      <c r="M446" s="187"/>
      <c r="N446" s="458"/>
      <c r="O446" s="463"/>
      <c r="P446" s="190"/>
      <c r="Q446" s="165"/>
      <c r="R446" s="166"/>
      <c r="S446" s="191"/>
      <c r="T446" s="195"/>
      <c r="U446" s="167"/>
      <c r="V446" s="196"/>
      <c r="W446" s="199">
        <f t="shared" si="86"/>
        <v>0</v>
      </c>
      <c r="X446" s="344">
        <f>IF(G446&gt;0,HLOOKUP(C446,'Utility Allowances'!$O$33:$S$34,2),0)</f>
        <v>0</v>
      </c>
      <c r="Y446" s="345">
        <f t="shared" si="87"/>
        <v>0</v>
      </c>
      <c r="Z446" s="168">
        <f t="shared" si="88"/>
        <v>0</v>
      </c>
      <c r="AA446" s="346">
        <f t="shared" si="89"/>
        <v>0</v>
      </c>
      <c r="AB446" s="344">
        <f>IF(Y446&gt;0,VLOOKUP($Y446,'Reference Data 2'!$B$7:$C$71,2),0)</f>
        <v>0</v>
      </c>
      <c r="AC446" s="347">
        <f t="shared" si="90"/>
        <v>0</v>
      </c>
      <c r="AD446" s="348">
        <f t="shared" si="91"/>
        <v>0</v>
      </c>
      <c r="AE446" s="349">
        <f>IF(Y446&gt;0,VLOOKUP($Y446,'Reference Data 2'!$B$9:$D$71,3),0)</f>
        <v>0</v>
      </c>
      <c r="AF446" s="347">
        <f t="shared" si="92"/>
        <v>0</v>
      </c>
      <c r="AG446" s="346">
        <f t="shared" si="93"/>
        <v>0</v>
      </c>
      <c r="AH446" s="350">
        <f t="shared" si="94"/>
        <v>0</v>
      </c>
      <c r="AI446" s="351">
        <f t="shared" si="95"/>
        <v>0</v>
      </c>
      <c r="AJ446" s="352">
        <f t="shared" si="96"/>
        <v>0</v>
      </c>
      <c r="AK446" s="349">
        <f>IF(AA446&gt;0,VLOOKUP(C446,'Reference Data 1'!$N$13:$O$17,2),0)</f>
        <v>0</v>
      </c>
      <c r="AL446" s="346">
        <f t="shared" si="97"/>
        <v>0</v>
      </c>
      <c r="AM446" s="353">
        <f t="shared" si="98"/>
        <v>0</v>
      </c>
      <c r="AN446" s="354">
        <f t="shared" si="99"/>
        <v>0</v>
      </c>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row>
    <row r="447" spans="1:219" ht="13.9" customHeight="1">
      <c r="A447" s="392"/>
      <c r="B447" s="160"/>
      <c r="C447" s="161"/>
      <c r="D447" s="161"/>
      <c r="E447" s="255"/>
      <c r="F447" s="396">
        <v>0</v>
      </c>
      <c r="G447" s="181"/>
      <c r="H447" s="186"/>
      <c r="I447" s="162"/>
      <c r="J447" s="163"/>
      <c r="K447" s="164"/>
      <c r="L447" s="164"/>
      <c r="M447" s="187"/>
      <c r="N447" s="458"/>
      <c r="O447" s="463"/>
      <c r="P447" s="190"/>
      <c r="Q447" s="165"/>
      <c r="R447" s="166"/>
      <c r="S447" s="191"/>
      <c r="T447" s="195"/>
      <c r="U447" s="167"/>
      <c r="V447" s="196"/>
      <c r="W447" s="199">
        <f t="shared" si="86"/>
        <v>0</v>
      </c>
      <c r="X447" s="344">
        <f>IF(G447&gt;0,HLOOKUP(C447,'Utility Allowances'!$O$33:$S$34,2),0)</f>
        <v>0</v>
      </c>
      <c r="Y447" s="345">
        <f t="shared" si="87"/>
        <v>0</v>
      </c>
      <c r="Z447" s="168">
        <f t="shared" si="88"/>
        <v>0</v>
      </c>
      <c r="AA447" s="346">
        <f t="shared" si="89"/>
        <v>0</v>
      </c>
      <c r="AB447" s="344">
        <f>IF(Y447&gt;0,VLOOKUP($Y447,'Reference Data 2'!$B$7:$C$71,2),0)</f>
        <v>0</v>
      </c>
      <c r="AC447" s="347">
        <f t="shared" si="90"/>
        <v>0</v>
      </c>
      <c r="AD447" s="348">
        <f t="shared" si="91"/>
        <v>0</v>
      </c>
      <c r="AE447" s="349">
        <f>IF(Y447&gt;0,VLOOKUP($Y447,'Reference Data 2'!$B$9:$D$71,3),0)</f>
        <v>0</v>
      </c>
      <c r="AF447" s="347">
        <f t="shared" si="92"/>
        <v>0</v>
      </c>
      <c r="AG447" s="346">
        <f t="shared" si="93"/>
        <v>0</v>
      </c>
      <c r="AH447" s="350">
        <f t="shared" si="94"/>
        <v>0</v>
      </c>
      <c r="AI447" s="351">
        <f t="shared" si="95"/>
        <v>0</v>
      </c>
      <c r="AJ447" s="352">
        <f t="shared" si="96"/>
        <v>0</v>
      </c>
      <c r="AK447" s="349">
        <f>IF(AA447&gt;0,VLOOKUP(C447,'Reference Data 1'!$N$13:$O$17,2),0)</f>
        <v>0</v>
      </c>
      <c r="AL447" s="346">
        <f t="shared" si="97"/>
        <v>0</v>
      </c>
      <c r="AM447" s="353">
        <f t="shared" si="98"/>
        <v>0</v>
      </c>
      <c r="AN447" s="354">
        <f t="shared" si="99"/>
        <v>0</v>
      </c>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c r="GU447" s="23"/>
      <c r="GV447" s="23"/>
      <c r="GW447" s="23"/>
      <c r="GX447" s="23"/>
      <c r="GY447" s="23"/>
      <c r="GZ447" s="23"/>
      <c r="HA447" s="23"/>
      <c r="HB447" s="23"/>
      <c r="HC447" s="23"/>
      <c r="HD447" s="23"/>
      <c r="HE447" s="23"/>
      <c r="HF447" s="23"/>
      <c r="HG447" s="23"/>
      <c r="HH447" s="23"/>
      <c r="HI447" s="23"/>
      <c r="HJ447" s="23"/>
      <c r="HK447" s="23"/>
    </row>
    <row r="448" spans="1:219" ht="13.9" customHeight="1">
      <c r="A448" s="392"/>
      <c r="B448" s="160"/>
      <c r="C448" s="161"/>
      <c r="D448" s="161"/>
      <c r="E448" s="255"/>
      <c r="F448" s="396">
        <v>0</v>
      </c>
      <c r="G448" s="181"/>
      <c r="H448" s="186"/>
      <c r="I448" s="162"/>
      <c r="J448" s="163"/>
      <c r="K448" s="164"/>
      <c r="L448" s="164"/>
      <c r="M448" s="187"/>
      <c r="N448" s="458"/>
      <c r="O448" s="463"/>
      <c r="P448" s="190"/>
      <c r="Q448" s="165"/>
      <c r="R448" s="166"/>
      <c r="S448" s="191"/>
      <c r="T448" s="195"/>
      <c r="U448" s="167"/>
      <c r="V448" s="196"/>
      <c r="W448" s="199">
        <f t="shared" si="86"/>
        <v>0</v>
      </c>
      <c r="X448" s="344">
        <f>IF(G448&gt;0,HLOOKUP(C448,'Utility Allowances'!$O$33:$S$34,2),0)</f>
        <v>0</v>
      </c>
      <c r="Y448" s="345">
        <f t="shared" si="87"/>
        <v>0</v>
      </c>
      <c r="Z448" s="168">
        <f t="shared" si="88"/>
        <v>0</v>
      </c>
      <c r="AA448" s="346">
        <f t="shared" si="89"/>
        <v>0</v>
      </c>
      <c r="AB448" s="344">
        <f>IF(Y448&gt;0,VLOOKUP($Y448,'Reference Data 2'!$B$7:$C$71,2),0)</f>
        <v>0</v>
      </c>
      <c r="AC448" s="347">
        <f t="shared" si="90"/>
        <v>0</v>
      </c>
      <c r="AD448" s="348">
        <f t="shared" si="91"/>
        <v>0</v>
      </c>
      <c r="AE448" s="349">
        <f>IF(Y448&gt;0,VLOOKUP($Y448,'Reference Data 2'!$B$9:$D$71,3),0)</f>
        <v>0</v>
      </c>
      <c r="AF448" s="347">
        <f t="shared" si="92"/>
        <v>0</v>
      </c>
      <c r="AG448" s="346">
        <f t="shared" si="93"/>
        <v>0</v>
      </c>
      <c r="AH448" s="350">
        <f t="shared" si="94"/>
        <v>0</v>
      </c>
      <c r="AI448" s="351">
        <f t="shared" si="95"/>
        <v>0</v>
      </c>
      <c r="AJ448" s="352">
        <f t="shared" si="96"/>
        <v>0</v>
      </c>
      <c r="AK448" s="349">
        <f>IF(AA448&gt;0,VLOOKUP(C448,'Reference Data 1'!$N$13:$O$17,2),0)</f>
        <v>0</v>
      </c>
      <c r="AL448" s="346">
        <f t="shared" si="97"/>
        <v>0</v>
      </c>
      <c r="AM448" s="353">
        <f t="shared" si="98"/>
        <v>0</v>
      </c>
      <c r="AN448" s="354">
        <f t="shared" si="99"/>
        <v>0</v>
      </c>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c r="GU448" s="23"/>
      <c r="GV448" s="23"/>
      <c r="GW448" s="23"/>
      <c r="GX448" s="23"/>
      <c r="GY448" s="23"/>
      <c r="GZ448" s="23"/>
      <c r="HA448" s="23"/>
      <c r="HB448" s="23"/>
      <c r="HC448" s="23"/>
      <c r="HD448" s="23"/>
      <c r="HE448" s="23"/>
      <c r="HF448" s="23"/>
      <c r="HG448" s="23"/>
      <c r="HH448" s="23"/>
      <c r="HI448" s="23"/>
      <c r="HJ448" s="23"/>
      <c r="HK448" s="23"/>
    </row>
    <row r="449" spans="1:219" ht="13.9" customHeight="1">
      <c r="A449" s="392"/>
      <c r="B449" s="160"/>
      <c r="C449" s="161"/>
      <c r="D449" s="161"/>
      <c r="E449" s="255"/>
      <c r="F449" s="396">
        <v>0</v>
      </c>
      <c r="G449" s="181"/>
      <c r="H449" s="186"/>
      <c r="I449" s="162"/>
      <c r="J449" s="163"/>
      <c r="K449" s="164"/>
      <c r="L449" s="164"/>
      <c r="M449" s="187"/>
      <c r="N449" s="458"/>
      <c r="O449" s="463"/>
      <c r="P449" s="190"/>
      <c r="Q449" s="165"/>
      <c r="R449" s="166"/>
      <c r="S449" s="191"/>
      <c r="T449" s="195"/>
      <c r="U449" s="167"/>
      <c r="V449" s="196"/>
      <c r="W449" s="199">
        <f t="shared" si="86"/>
        <v>0</v>
      </c>
      <c r="X449" s="344">
        <f>IF(G449&gt;0,HLOOKUP(C449,'Utility Allowances'!$O$33:$S$34,2),0)</f>
        <v>0</v>
      </c>
      <c r="Y449" s="345">
        <f t="shared" si="87"/>
        <v>0</v>
      </c>
      <c r="Z449" s="168">
        <f t="shared" si="88"/>
        <v>0</v>
      </c>
      <c r="AA449" s="346">
        <f t="shared" si="89"/>
        <v>0</v>
      </c>
      <c r="AB449" s="344">
        <f>IF(Y449&gt;0,VLOOKUP($Y449,'Reference Data 2'!$B$7:$C$71,2),0)</f>
        <v>0</v>
      </c>
      <c r="AC449" s="347">
        <f t="shared" si="90"/>
        <v>0</v>
      </c>
      <c r="AD449" s="348">
        <f t="shared" si="91"/>
        <v>0</v>
      </c>
      <c r="AE449" s="349">
        <f>IF(Y449&gt;0,VLOOKUP($Y449,'Reference Data 2'!$B$9:$D$71,3),0)</f>
        <v>0</v>
      </c>
      <c r="AF449" s="347">
        <f t="shared" si="92"/>
        <v>0</v>
      </c>
      <c r="AG449" s="346">
        <f t="shared" si="93"/>
        <v>0</v>
      </c>
      <c r="AH449" s="350">
        <f t="shared" si="94"/>
        <v>0</v>
      </c>
      <c r="AI449" s="351">
        <f t="shared" si="95"/>
        <v>0</v>
      </c>
      <c r="AJ449" s="352">
        <f t="shared" si="96"/>
        <v>0</v>
      </c>
      <c r="AK449" s="349">
        <f>IF(AA449&gt;0,VLOOKUP(C449,'Reference Data 1'!$N$13:$O$17,2),0)</f>
        <v>0</v>
      </c>
      <c r="AL449" s="346">
        <f t="shared" si="97"/>
        <v>0</v>
      </c>
      <c r="AM449" s="353">
        <f t="shared" si="98"/>
        <v>0</v>
      </c>
      <c r="AN449" s="354">
        <f t="shared" si="99"/>
        <v>0</v>
      </c>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c r="GU449" s="23"/>
      <c r="GV449" s="23"/>
      <c r="GW449" s="23"/>
      <c r="GX449" s="23"/>
      <c r="GY449" s="23"/>
      <c r="GZ449" s="23"/>
      <c r="HA449" s="23"/>
      <c r="HB449" s="23"/>
      <c r="HC449" s="23"/>
      <c r="HD449" s="23"/>
      <c r="HE449" s="23"/>
      <c r="HF449" s="23"/>
      <c r="HG449" s="23"/>
      <c r="HH449" s="23"/>
      <c r="HI449" s="23"/>
      <c r="HJ449" s="23"/>
      <c r="HK449" s="23"/>
    </row>
    <row r="450" spans="1:219" ht="13.9" customHeight="1">
      <c r="A450" s="392"/>
      <c r="B450" s="160"/>
      <c r="C450" s="161"/>
      <c r="D450" s="161"/>
      <c r="E450" s="255"/>
      <c r="F450" s="396">
        <v>0</v>
      </c>
      <c r="G450" s="181"/>
      <c r="H450" s="186"/>
      <c r="I450" s="162"/>
      <c r="J450" s="163"/>
      <c r="K450" s="164"/>
      <c r="L450" s="164"/>
      <c r="M450" s="187"/>
      <c r="N450" s="458"/>
      <c r="O450" s="463"/>
      <c r="P450" s="190"/>
      <c r="Q450" s="165"/>
      <c r="R450" s="166"/>
      <c r="S450" s="191"/>
      <c r="T450" s="195"/>
      <c r="U450" s="167"/>
      <c r="V450" s="196"/>
      <c r="W450" s="199">
        <f t="shared" si="86"/>
        <v>0</v>
      </c>
      <c r="X450" s="344">
        <f>IF(G450&gt;0,HLOOKUP(C450,'Utility Allowances'!$O$33:$S$34,2),0)</f>
        <v>0</v>
      </c>
      <c r="Y450" s="345">
        <f t="shared" si="87"/>
        <v>0</v>
      </c>
      <c r="Z450" s="168">
        <f t="shared" si="88"/>
        <v>0</v>
      </c>
      <c r="AA450" s="346">
        <f t="shared" si="89"/>
        <v>0</v>
      </c>
      <c r="AB450" s="344">
        <f>IF(Y450&gt;0,VLOOKUP($Y450,'Reference Data 2'!$B$7:$C$71,2),0)</f>
        <v>0</v>
      </c>
      <c r="AC450" s="347">
        <f t="shared" si="90"/>
        <v>0</v>
      </c>
      <c r="AD450" s="348">
        <f t="shared" si="91"/>
        <v>0</v>
      </c>
      <c r="AE450" s="349">
        <f>IF(Y450&gt;0,VLOOKUP($Y450,'Reference Data 2'!$B$9:$D$71,3),0)</f>
        <v>0</v>
      </c>
      <c r="AF450" s="347">
        <f t="shared" si="92"/>
        <v>0</v>
      </c>
      <c r="AG450" s="346">
        <f t="shared" si="93"/>
        <v>0</v>
      </c>
      <c r="AH450" s="350">
        <f t="shared" si="94"/>
        <v>0</v>
      </c>
      <c r="AI450" s="351">
        <f t="shared" si="95"/>
        <v>0</v>
      </c>
      <c r="AJ450" s="352">
        <f t="shared" si="96"/>
        <v>0</v>
      </c>
      <c r="AK450" s="349">
        <f>IF(AA450&gt;0,VLOOKUP(C450,'Reference Data 1'!$N$13:$O$17,2),0)</f>
        <v>0</v>
      </c>
      <c r="AL450" s="346">
        <f t="shared" si="97"/>
        <v>0</v>
      </c>
      <c r="AM450" s="353">
        <f t="shared" si="98"/>
        <v>0</v>
      </c>
      <c r="AN450" s="354">
        <f t="shared" si="99"/>
        <v>0</v>
      </c>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c r="GU450" s="23"/>
      <c r="GV450" s="23"/>
      <c r="GW450" s="23"/>
      <c r="GX450" s="23"/>
      <c r="GY450" s="23"/>
      <c r="GZ450" s="23"/>
      <c r="HA450" s="23"/>
      <c r="HB450" s="23"/>
      <c r="HC450" s="23"/>
      <c r="HD450" s="23"/>
      <c r="HE450" s="23"/>
      <c r="HF450" s="23"/>
      <c r="HG450" s="23"/>
      <c r="HH450" s="23"/>
      <c r="HI450" s="23"/>
      <c r="HJ450" s="23"/>
      <c r="HK450" s="23"/>
    </row>
    <row r="451" spans="1:219" ht="13.9" customHeight="1">
      <c r="A451" s="392"/>
      <c r="B451" s="160"/>
      <c r="C451" s="161"/>
      <c r="D451" s="161"/>
      <c r="E451" s="255"/>
      <c r="F451" s="396">
        <v>0</v>
      </c>
      <c r="G451" s="181"/>
      <c r="H451" s="186"/>
      <c r="I451" s="162"/>
      <c r="J451" s="163"/>
      <c r="K451" s="164"/>
      <c r="L451" s="164"/>
      <c r="M451" s="187"/>
      <c r="N451" s="458"/>
      <c r="O451" s="463"/>
      <c r="P451" s="190"/>
      <c r="Q451" s="165"/>
      <c r="R451" s="166"/>
      <c r="S451" s="191"/>
      <c r="T451" s="195"/>
      <c r="U451" s="167"/>
      <c r="V451" s="196"/>
      <c r="W451" s="199">
        <f t="shared" si="86"/>
        <v>0</v>
      </c>
      <c r="X451" s="344">
        <f>IF(G451&gt;0,HLOOKUP(C451,'Utility Allowances'!$O$33:$S$34,2),0)</f>
        <v>0</v>
      </c>
      <c r="Y451" s="345">
        <f t="shared" si="87"/>
        <v>0</v>
      </c>
      <c r="Z451" s="168">
        <f t="shared" si="88"/>
        <v>0</v>
      </c>
      <c r="AA451" s="346">
        <f t="shared" si="89"/>
        <v>0</v>
      </c>
      <c r="AB451" s="344">
        <f>IF(Y451&gt;0,VLOOKUP($Y451,'Reference Data 2'!$B$7:$C$71,2),0)</f>
        <v>0</v>
      </c>
      <c r="AC451" s="347">
        <f t="shared" si="90"/>
        <v>0</v>
      </c>
      <c r="AD451" s="348">
        <f t="shared" si="91"/>
        <v>0</v>
      </c>
      <c r="AE451" s="349">
        <f>IF(Y451&gt;0,VLOOKUP($Y451,'Reference Data 2'!$B$9:$D$71,3),0)</f>
        <v>0</v>
      </c>
      <c r="AF451" s="347">
        <f t="shared" si="92"/>
        <v>0</v>
      </c>
      <c r="AG451" s="346">
        <f t="shared" si="93"/>
        <v>0</v>
      </c>
      <c r="AH451" s="350">
        <f t="shared" si="94"/>
        <v>0</v>
      </c>
      <c r="AI451" s="351">
        <f t="shared" si="95"/>
        <v>0</v>
      </c>
      <c r="AJ451" s="352">
        <f t="shared" si="96"/>
        <v>0</v>
      </c>
      <c r="AK451" s="349">
        <f>IF(AA451&gt;0,VLOOKUP(C451,'Reference Data 1'!$N$13:$O$17,2),0)</f>
        <v>0</v>
      </c>
      <c r="AL451" s="346">
        <f t="shared" si="97"/>
        <v>0</v>
      </c>
      <c r="AM451" s="353">
        <f t="shared" si="98"/>
        <v>0</v>
      </c>
      <c r="AN451" s="354">
        <f t="shared" si="99"/>
        <v>0</v>
      </c>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c r="GU451" s="23"/>
      <c r="GV451" s="23"/>
      <c r="GW451" s="23"/>
      <c r="GX451" s="23"/>
      <c r="GY451" s="23"/>
      <c r="GZ451" s="23"/>
      <c r="HA451" s="23"/>
      <c r="HB451" s="23"/>
      <c r="HC451" s="23"/>
      <c r="HD451" s="23"/>
      <c r="HE451" s="23"/>
      <c r="HF451" s="23"/>
      <c r="HG451" s="23"/>
      <c r="HH451" s="23"/>
      <c r="HI451" s="23"/>
      <c r="HJ451" s="23"/>
      <c r="HK451" s="23"/>
    </row>
    <row r="452" spans="1:219" ht="13.9" customHeight="1">
      <c r="A452" s="392"/>
      <c r="B452" s="160"/>
      <c r="C452" s="161"/>
      <c r="D452" s="161"/>
      <c r="E452" s="255"/>
      <c r="F452" s="396">
        <v>0</v>
      </c>
      <c r="G452" s="181"/>
      <c r="H452" s="186"/>
      <c r="I452" s="162"/>
      <c r="J452" s="163"/>
      <c r="K452" s="164"/>
      <c r="L452" s="164"/>
      <c r="M452" s="187"/>
      <c r="N452" s="458"/>
      <c r="O452" s="463"/>
      <c r="P452" s="190"/>
      <c r="Q452" s="165"/>
      <c r="R452" s="166"/>
      <c r="S452" s="191"/>
      <c r="T452" s="195"/>
      <c r="U452" s="167"/>
      <c r="V452" s="196"/>
      <c r="W452" s="199">
        <f t="shared" si="86"/>
        <v>0</v>
      </c>
      <c r="X452" s="344">
        <f>IF(G452&gt;0,HLOOKUP(C452,'Utility Allowances'!$O$33:$S$34,2),0)</f>
        <v>0</v>
      </c>
      <c r="Y452" s="345">
        <f t="shared" si="87"/>
        <v>0</v>
      </c>
      <c r="Z452" s="168">
        <f t="shared" si="88"/>
        <v>0</v>
      </c>
      <c r="AA452" s="346">
        <f t="shared" si="89"/>
        <v>0</v>
      </c>
      <c r="AB452" s="344">
        <f>IF(Y452&gt;0,VLOOKUP($Y452,'Reference Data 2'!$B$7:$C$71,2),0)</f>
        <v>0</v>
      </c>
      <c r="AC452" s="347">
        <f t="shared" si="90"/>
        <v>0</v>
      </c>
      <c r="AD452" s="348">
        <f t="shared" si="91"/>
        <v>0</v>
      </c>
      <c r="AE452" s="349">
        <f>IF(Y452&gt;0,VLOOKUP($Y452,'Reference Data 2'!$B$9:$D$71,3),0)</f>
        <v>0</v>
      </c>
      <c r="AF452" s="347">
        <f t="shared" si="92"/>
        <v>0</v>
      </c>
      <c r="AG452" s="346">
        <f t="shared" si="93"/>
        <v>0</v>
      </c>
      <c r="AH452" s="350">
        <f t="shared" si="94"/>
        <v>0</v>
      </c>
      <c r="AI452" s="351">
        <f t="shared" si="95"/>
        <v>0</v>
      </c>
      <c r="AJ452" s="352">
        <f t="shared" si="96"/>
        <v>0</v>
      </c>
      <c r="AK452" s="349">
        <f>IF(AA452&gt;0,VLOOKUP(C452,'Reference Data 1'!$N$13:$O$17,2),0)</f>
        <v>0</v>
      </c>
      <c r="AL452" s="346">
        <f t="shared" si="97"/>
        <v>0</v>
      </c>
      <c r="AM452" s="353">
        <f t="shared" si="98"/>
        <v>0</v>
      </c>
      <c r="AN452" s="354">
        <f t="shared" si="99"/>
        <v>0</v>
      </c>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c r="GU452" s="23"/>
      <c r="GV452" s="23"/>
      <c r="GW452" s="23"/>
      <c r="GX452" s="23"/>
      <c r="GY452" s="23"/>
      <c r="GZ452" s="23"/>
      <c r="HA452" s="23"/>
      <c r="HB452" s="23"/>
      <c r="HC452" s="23"/>
      <c r="HD452" s="23"/>
      <c r="HE452" s="23"/>
      <c r="HF452" s="23"/>
      <c r="HG452" s="23"/>
      <c r="HH452" s="23"/>
      <c r="HI452" s="23"/>
      <c r="HJ452" s="23"/>
      <c r="HK452" s="23"/>
    </row>
    <row r="453" spans="1:219" ht="13.9" customHeight="1">
      <c r="A453" s="392"/>
      <c r="B453" s="160"/>
      <c r="C453" s="161"/>
      <c r="D453" s="161"/>
      <c r="E453" s="255"/>
      <c r="F453" s="396">
        <v>0</v>
      </c>
      <c r="G453" s="181"/>
      <c r="H453" s="186"/>
      <c r="I453" s="162"/>
      <c r="J453" s="163"/>
      <c r="K453" s="164"/>
      <c r="L453" s="164"/>
      <c r="M453" s="187"/>
      <c r="N453" s="458"/>
      <c r="O453" s="463"/>
      <c r="P453" s="190"/>
      <c r="Q453" s="165"/>
      <c r="R453" s="166"/>
      <c r="S453" s="191"/>
      <c r="T453" s="195"/>
      <c r="U453" s="167"/>
      <c r="V453" s="196"/>
      <c r="W453" s="199">
        <f t="shared" si="86"/>
        <v>0</v>
      </c>
      <c r="X453" s="344">
        <f>IF(G453&gt;0,HLOOKUP(C453,'Utility Allowances'!$O$33:$S$34,2),0)</f>
        <v>0</v>
      </c>
      <c r="Y453" s="345">
        <f t="shared" si="87"/>
        <v>0</v>
      </c>
      <c r="Z453" s="168">
        <f t="shared" si="88"/>
        <v>0</v>
      </c>
      <c r="AA453" s="346">
        <f t="shared" si="89"/>
        <v>0</v>
      </c>
      <c r="AB453" s="344">
        <f>IF(Y453&gt;0,VLOOKUP($Y453,'Reference Data 2'!$B$7:$C$71,2),0)</f>
        <v>0</v>
      </c>
      <c r="AC453" s="347">
        <f t="shared" si="90"/>
        <v>0</v>
      </c>
      <c r="AD453" s="348">
        <f t="shared" si="91"/>
        <v>0</v>
      </c>
      <c r="AE453" s="349">
        <f>IF(Y453&gt;0,VLOOKUP($Y453,'Reference Data 2'!$B$9:$D$71,3),0)</f>
        <v>0</v>
      </c>
      <c r="AF453" s="347">
        <f t="shared" si="92"/>
        <v>0</v>
      </c>
      <c r="AG453" s="346">
        <f t="shared" si="93"/>
        <v>0</v>
      </c>
      <c r="AH453" s="350">
        <f t="shared" si="94"/>
        <v>0</v>
      </c>
      <c r="AI453" s="351">
        <f t="shared" si="95"/>
        <v>0</v>
      </c>
      <c r="AJ453" s="352">
        <f t="shared" si="96"/>
        <v>0</v>
      </c>
      <c r="AK453" s="349">
        <f>IF(AA453&gt;0,VLOOKUP(C453,'Reference Data 1'!$N$13:$O$17,2),0)</f>
        <v>0</v>
      </c>
      <c r="AL453" s="346">
        <f t="shared" si="97"/>
        <v>0</v>
      </c>
      <c r="AM453" s="353">
        <f t="shared" si="98"/>
        <v>0</v>
      </c>
      <c r="AN453" s="354">
        <f t="shared" si="99"/>
        <v>0</v>
      </c>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c r="GU453" s="23"/>
      <c r="GV453" s="23"/>
      <c r="GW453" s="23"/>
      <c r="GX453" s="23"/>
      <c r="GY453" s="23"/>
      <c r="GZ453" s="23"/>
      <c r="HA453" s="23"/>
      <c r="HB453" s="23"/>
      <c r="HC453" s="23"/>
      <c r="HD453" s="23"/>
      <c r="HE453" s="23"/>
      <c r="HF453" s="23"/>
      <c r="HG453" s="23"/>
      <c r="HH453" s="23"/>
      <c r="HI453" s="23"/>
      <c r="HJ453" s="23"/>
      <c r="HK453" s="23"/>
    </row>
    <row r="454" spans="1:219" ht="13.9" customHeight="1">
      <c r="A454" s="392"/>
      <c r="B454" s="160"/>
      <c r="C454" s="161"/>
      <c r="D454" s="161"/>
      <c r="E454" s="255"/>
      <c r="F454" s="396">
        <v>0</v>
      </c>
      <c r="G454" s="181"/>
      <c r="H454" s="186"/>
      <c r="I454" s="162"/>
      <c r="J454" s="163"/>
      <c r="K454" s="164"/>
      <c r="L454" s="164"/>
      <c r="M454" s="187"/>
      <c r="N454" s="458"/>
      <c r="O454" s="463"/>
      <c r="P454" s="190"/>
      <c r="Q454" s="165"/>
      <c r="R454" s="166"/>
      <c r="S454" s="191"/>
      <c r="T454" s="195"/>
      <c r="U454" s="167"/>
      <c r="V454" s="196"/>
      <c r="W454" s="199">
        <f t="shared" si="86"/>
        <v>0</v>
      </c>
      <c r="X454" s="344">
        <f>IF(G454&gt;0,HLOOKUP(C454,'Utility Allowances'!$O$33:$S$34,2),0)</f>
        <v>0</v>
      </c>
      <c r="Y454" s="345">
        <f t="shared" si="87"/>
        <v>0</v>
      </c>
      <c r="Z454" s="168">
        <f t="shared" si="88"/>
        <v>0</v>
      </c>
      <c r="AA454" s="346">
        <f t="shared" si="89"/>
        <v>0</v>
      </c>
      <c r="AB454" s="344">
        <f>IF(Y454&gt;0,VLOOKUP($Y454,'Reference Data 2'!$B$7:$C$71,2),0)</f>
        <v>0</v>
      </c>
      <c r="AC454" s="347">
        <f t="shared" si="90"/>
        <v>0</v>
      </c>
      <c r="AD454" s="348">
        <f t="shared" si="91"/>
        <v>0</v>
      </c>
      <c r="AE454" s="349">
        <f>IF(Y454&gt;0,VLOOKUP($Y454,'Reference Data 2'!$B$9:$D$71,3),0)</f>
        <v>0</v>
      </c>
      <c r="AF454" s="347">
        <f t="shared" si="92"/>
        <v>0</v>
      </c>
      <c r="AG454" s="346">
        <f t="shared" si="93"/>
        <v>0</v>
      </c>
      <c r="AH454" s="350">
        <f t="shared" si="94"/>
        <v>0</v>
      </c>
      <c r="AI454" s="351">
        <f t="shared" si="95"/>
        <v>0</v>
      </c>
      <c r="AJ454" s="352">
        <f t="shared" si="96"/>
        <v>0</v>
      </c>
      <c r="AK454" s="349">
        <f>IF(AA454&gt;0,VLOOKUP(C454,'Reference Data 1'!$N$13:$O$17,2),0)</f>
        <v>0</v>
      </c>
      <c r="AL454" s="346">
        <f t="shared" si="97"/>
        <v>0</v>
      </c>
      <c r="AM454" s="353">
        <f t="shared" si="98"/>
        <v>0</v>
      </c>
      <c r="AN454" s="354">
        <f t="shared" si="99"/>
        <v>0</v>
      </c>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c r="GU454" s="23"/>
      <c r="GV454" s="23"/>
      <c r="GW454" s="23"/>
      <c r="GX454" s="23"/>
      <c r="GY454" s="23"/>
      <c r="GZ454" s="23"/>
      <c r="HA454" s="23"/>
      <c r="HB454" s="23"/>
      <c r="HC454" s="23"/>
      <c r="HD454" s="23"/>
      <c r="HE454" s="23"/>
      <c r="HF454" s="23"/>
      <c r="HG454" s="23"/>
      <c r="HH454" s="23"/>
      <c r="HI454" s="23"/>
      <c r="HJ454" s="23"/>
      <c r="HK454" s="23"/>
    </row>
    <row r="455" spans="1:219" ht="13.9" customHeight="1">
      <c r="A455" s="392"/>
      <c r="B455" s="160"/>
      <c r="C455" s="161"/>
      <c r="D455" s="161"/>
      <c r="E455" s="255"/>
      <c r="F455" s="396">
        <v>0</v>
      </c>
      <c r="G455" s="181"/>
      <c r="H455" s="186"/>
      <c r="I455" s="162"/>
      <c r="J455" s="163"/>
      <c r="K455" s="164"/>
      <c r="L455" s="164"/>
      <c r="M455" s="187"/>
      <c r="N455" s="458"/>
      <c r="O455" s="463"/>
      <c r="P455" s="190"/>
      <c r="Q455" s="165"/>
      <c r="R455" s="166"/>
      <c r="S455" s="191"/>
      <c r="T455" s="195"/>
      <c r="U455" s="167"/>
      <c r="V455" s="196"/>
      <c r="W455" s="199">
        <f t="shared" si="86"/>
        <v>0</v>
      </c>
      <c r="X455" s="344">
        <f>IF(G455&gt;0,HLOOKUP(C455,'Utility Allowances'!$O$33:$S$34,2),0)</f>
        <v>0</v>
      </c>
      <c r="Y455" s="345">
        <f t="shared" si="87"/>
        <v>0</v>
      </c>
      <c r="Z455" s="168">
        <f t="shared" si="88"/>
        <v>0</v>
      </c>
      <c r="AA455" s="346">
        <f t="shared" si="89"/>
        <v>0</v>
      </c>
      <c r="AB455" s="344">
        <f>IF(Y455&gt;0,VLOOKUP($Y455,'Reference Data 2'!$B$7:$C$71,2),0)</f>
        <v>0</v>
      </c>
      <c r="AC455" s="347">
        <f t="shared" si="90"/>
        <v>0</v>
      </c>
      <c r="AD455" s="348">
        <f t="shared" si="91"/>
        <v>0</v>
      </c>
      <c r="AE455" s="349">
        <f>IF(Y455&gt;0,VLOOKUP($Y455,'Reference Data 2'!$B$9:$D$71,3),0)</f>
        <v>0</v>
      </c>
      <c r="AF455" s="347">
        <f t="shared" si="92"/>
        <v>0</v>
      </c>
      <c r="AG455" s="346">
        <f t="shared" si="93"/>
        <v>0</v>
      </c>
      <c r="AH455" s="350">
        <f t="shared" si="94"/>
        <v>0</v>
      </c>
      <c r="AI455" s="351">
        <f t="shared" si="95"/>
        <v>0</v>
      </c>
      <c r="AJ455" s="352">
        <f t="shared" si="96"/>
        <v>0</v>
      </c>
      <c r="AK455" s="349">
        <f>IF(AA455&gt;0,VLOOKUP(C455,'Reference Data 1'!$N$13:$O$17,2),0)</f>
        <v>0</v>
      </c>
      <c r="AL455" s="346">
        <f t="shared" si="97"/>
        <v>0</v>
      </c>
      <c r="AM455" s="353">
        <f t="shared" si="98"/>
        <v>0</v>
      </c>
      <c r="AN455" s="354">
        <f t="shared" si="99"/>
        <v>0</v>
      </c>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row>
    <row r="456" spans="1:219" ht="13.9" customHeight="1">
      <c r="A456" s="392"/>
      <c r="B456" s="160"/>
      <c r="C456" s="161"/>
      <c r="D456" s="161"/>
      <c r="E456" s="255"/>
      <c r="F456" s="396">
        <v>0</v>
      </c>
      <c r="G456" s="181"/>
      <c r="H456" s="186"/>
      <c r="I456" s="162"/>
      <c r="J456" s="163"/>
      <c r="K456" s="164"/>
      <c r="L456" s="164"/>
      <c r="M456" s="187"/>
      <c r="N456" s="458"/>
      <c r="O456" s="463"/>
      <c r="P456" s="190"/>
      <c r="Q456" s="165"/>
      <c r="R456" s="166"/>
      <c r="S456" s="191"/>
      <c r="T456" s="195"/>
      <c r="U456" s="167"/>
      <c r="V456" s="196"/>
      <c r="W456" s="199">
        <f t="shared" si="86"/>
        <v>0</v>
      </c>
      <c r="X456" s="344">
        <f>IF(G456&gt;0,HLOOKUP(C456,'Utility Allowances'!$O$33:$S$34,2),0)</f>
        <v>0</v>
      </c>
      <c r="Y456" s="345">
        <f t="shared" si="87"/>
        <v>0</v>
      </c>
      <c r="Z456" s="168">
        <f t="shared" si="88"/>
        <v>0</v>
      </c>
      <c r="AA456" s="346">
        <f t="shared" si="89"/>
        <v>0</v>
      </c>
      <c r="AB456" s="344">
        <f>IF(Y456&gt;0,VLOOKUP($Y456,'Reference Data 2'!$B$7:$C$71,2),0)</f>
        <v>0</v>
      </c>
      <c r="AC456" s="347">
        <f t="shared" si="90"/>
        <v>0</v>
      </c>
      <c r="AD456" s="348">
        <f t="shared" si="91"/>
        <v>0</v>
      </c>
      <c r="AE456" s="349">
        <f>IF(Y456&gt;0,VLOOKUP($Y456,'Reference Data 2'!$B$9:$D$71,3),0)</f>
        <v>0</v>
      </c>
      <c r="AF456" s="347">
        <f t="shared" si="92"/>
        <v>0</v>
      </c>
      <c r="AG456" s="346">
        <f t="shared" si="93"/>
        <v>0</v>
      </c>
      <c r="AH456" s="350">
        <f t="shared" si="94"/>
        <v>0</v>
      </c>
      <c r="AI456" s="351">
        <f t="shared" si="95"/>
        <v>0</v>
      </c>
      <c r="AJ456" s="352">
        <f t="shared" si="96"/>
        <v>0</v>
      </c>
      <c r="AK456" s="349">
        <f>IF(AA456&gt;0,VLOOKUP(C456,'Reference Data 1'!$N$13:$O$17,2),0)</f>
        <v>0</v>
      </c>
      <c r="AL456" s="346">
        <f t="shared" si="97"/>
        <v>0</v>
      </c>
      <c r="AM456" s="353">
        <f t="shared" si="98"/>
        <v>0</v>
      </c>
      <c r="AN456" s="354">
        <f t="shared" si="99"/>
        <v>0</v>
      </c>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row>
    <row r="457" spans="1:219" ht="13.9" customHeight="1">
      <c r="A457" s="392"/>
      <c r="B457" s="160"/>
      <c r="C457" s="161"/>
      <c r="D457" s="161"/>
      <c r="E457" s="255"/>
      <c r="F457" s="396">
        <v>0</v>
      </c>
      <c r="G457" s="181"/>
      <c r="H457" s="186"/>
      <c r="I457" s="162"/>
      <c r="J457" s="163"/>
      <c r="K457" s="164"/>
      <c r="L457" s="164"/>
      <c r="M457" s="187"/>
      <c r="N457" s="458"/>
      <c r="O457" s="463"/>
      <c r="P457" s="190"/>
      <c r="Q457" s="165"/>
      <c r="R457" s="166"/>
      <c r="S457" s="191"/>
      <c r="T457" s="195"/>
      <c r="U457" s="167"/>
      <c r="V457" s="196"/>
      <c r="W457" s="199">
        <f t="shared" si="86"/>
        <v>0</v>
      </c>
      <c r="X457" s="344">
        <f>IF(G457&gt;0,HLOOKUP(C457,'Utility Allowances'!$O$33:$S$34,2),0)</f>
        <v>0</v>
      </c>
      <c r="Y457" s="345">
        <f t="shared" si="87"/>
        <v>0</v>
      </c>
      <c r="Z457" s="168">
        <f t="shared" si="88"/>
        <v>0</v>
      </c>
      <c r="AA457" s="346">
        <f t="shared" si="89"/>
        <v>0</v>
      </c>
      <c r="AB457" s="344">
        <f>IF(Y457&gt;0,VLOOKUP($Y457,'Reference Data 2'!$B$7:$C$71,2),0)</f>
        <v>0</v>
      </c>
      <c r="AC457" s="347">
        <f t="shared" si="90"/>
        <v>0</v>
      </c>
      <c r="AD457" s="348">
        <f t="shared" si="91"/>
        <v>0</v>
      </c>
      <c r="AE457" s="349">
        <f>IF(Y457&gt;0,VLOOKUP($Y457,'Reference Data 2'!$B$9:$D$71,3),0)</f>
        <v>0</v>
      </c>
      <c r="AF457" s="347">
        <f t="shared" si="92"/>
        <v>0</v>
      </c>
      <c r="AG457" s="346">
        <f t="shared" si="93"/>
        <v>0</v>
      </c>
      <c r="AH457" s="350">
        <f t="shared" si="94"/>
        <v>0</v>
      </c>
      <c r="AI457" s="351">
        <f t="shared" si="95"/>
        <v>0</v>
      </c>
      <c r="AJ457" s="352">
        <f t="shared" si="96"/>
        <v>0</v>
      </c>
      <c r="AK457" s="349">
        <f>IF(AA457&gt;0,VLOOKUP(C457,'Reference Data 1'!$N$13:$O$17,2),0)</f>
        <v>0</v>
      </c>
      <c r="AL457" s="346">
        <f t="shared" si="97"/>
        <v>0</v>
      </c>
      <c r="AM457" s="353">
        <f t="shared" si="98"/>
        <v>0</v>
      </c>
      <c r="AN457" s="354">
        <f t="shared" si="99"/>
        <v>0</v>
      </c>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row>
    <row r="458" spans="1:219" ht="13.9" customHeight="1">
      <c r="A458" s="392"/>
      <c r="B458" s="160"/>
      <c r="C458" s="161"/>
      <c r="D458" s="161"/>
      <c r="E458" s="255"/>
      <c r="F458" s="396">
        <v>0</v>
      </c>
      <c r="G458" s="181"/>
      <c r="H458" s="186"/>
      <c r="I458" s="162"/>
      <c r="J458" s="163"/>
      <c r="K458" s="164"/>
      <c r="L458" s="164"/>
      <c r="M458" s="187"/>
      <c r="N458" s="458"/>
      <c r="O458" s="463"/>
      <c r="P458" s="190"/>
      <c r="Q458" s="165"/>
      <c r="R458" s="166"/>
      <c r="S458" s="191"/>
      <c r="T458" s="195"/>
      <c r="U458" s="167"/>
      <c r="V458" s="196"/>
      <c r="W458" s="199">
        <f t="shared" ref="W458:W521" si="100">IF(U458&gt;0,U458/LOOKUP(T458,IncomeLimits),0)</f>
        <v>0</v>
      </c>
      <c r="X458" s="344">
        <f>IF(G458&gt;0,HLOOKUP(C458,'Utility Allowances'!$O$33:$S$34,2),0)</f>
        <v>0</v>
      </c>
      <c r="Y458" s="345">
        <f t="shared" ref="Y458:Y521" si="101">+G458+C458</f>
        <v>0</v>
      </c>
      <c r="Z458" s="168">
        <f t="shared" ref="Z458:Z521" si="102">+J458+I458</f>
        <v>0</v>
      </c>
      <c r="AA458" s="346">
        <f t="shared" ref="AA458:AA521" si="103">+H458+J458</f>
        <v>0</v>
      </c>
      <c r="AB458" s="344">
        <f>IF(Y458&gt;0,VLOOKUP($Y458,'Reference Data 2'!$B$7:$C$71,2),0)</f>
        <v>0</v>
      </c>
      <c r="AC458" s="347">
        <f t="shared" ref="AC458:AC521" si="104">+AA458-AB458</f>
        <v>0</v>
      </c>
      <c r="AD458" s="348">
        <f t="shared" ref="AD458:AD521" si="105">+IF(AC458&gt;0,AC458,0)</f>
        <v>0</v>
      </c>
      <c r="AE458" s="349">
        <f>IF(Y458&gt;0,VLOOKUP($Y458,'Reference Data 2'!$B$9:$D$71,3),0)</f>
        <v>0</v>
      </c>
      <c r="AF458" s="347">
        <f t="shared" ref="AF458:AF521" si="106">+AA458-AE458</f>
        <v>0</v>
      </c>
      <c r="AG458" s="346">
        <f t="shared" ref="AG458:AG521" si="107">+IF(AF458&gt;0,AF458,0)</f>
        <v>0</v>
      </c>
      <c r="AH458" s="350">
        <f t="shared" ref="AH458:AH521" si="108">+IF(U458&gt;0,(AA458*12)/U458,0)</f>
        <v>0</v>
      </c>
      <c r="AI458" s="351">
        <f t="shared" ref="AI458:AI521" si="109">+IF(AH458&gt;0.5,AH458,0)</f>
        <v>0</v>
      </c>
      <c r="AJ458" s="352">
        <f t="shared" ref="AJ458:AJ521" si="110">+IF(T458&gt;0,IF(C458&gt;0,T458/C458,T458),0)</f>
        <v>0</v>
      </c>
      <c r="AK458" s="349">
        <f>IF(AA458&gt;0,VLOOKUP(C458,'Reference Data 1'!$N$13:$O$17,2),0)</f>
        <v>0</v>
      </c>
      <c r="AL458" s="346">
        <f t="shared" ref="AL458:AL521" si="111">+AK458-AA458</f>
        <v>0</v>
      </c>
      <c r="AM458" s="353">
        <f t="shared" ref="AM458:AM521" si="112">+C458+E458</f>
        <v>0</v>
      </c>
      <c r="AN458" s="354">
        <f t="shared" ref="AN458:AN521" si="113">+IF(F458=1,C458+0.1,IF(F458=2,C458+0.2,0))</f>
        <v>0</v>
      </c>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c r="GU458" s="23"/>
      <c r="GV458" s="23"/>
      <c r="GW458" s="23"/>
      <c r="GX458" s="23"/>
      <c r="GY458" s="23"/>
      <c r="GZ458" s="23"/>
      <c r="HA458" s="23"/>
      <c r="HB458" s="23"/>
      <c r="HC458" s="23"/>
      <c r="HD458" s="23"/>
      <c r="HE458" s="23"/>
      <c r="HF458" s="23"/>
      <c r="HG458" s="23"/>
      <c r="HH458" s="23"/>
      <c r="HI458" s="23"/>
      <c r="HJ458" s="23"/>
      <c r="HK458" s="23"/>
    </row>
    <row r="459" spans="1:219" ht="13.9" customHeight="1">
      <c r="A459" s="392"/>
      <c r="B459" s="160"/>
      <c r="C459" s="161"/>
      <c r="D459" s="161"/>
      <c r="E459" s="255"/>
      <c r="F459" s="396">
        <v>0</v>
      </c>
      <c r="G459" s="181"/>
      <c r="H459" s="186"/>
      <c r="I459" s="162"/>
      <c r="J459" s="163"/>
      <c r="K459" s="164"/>
      <c r="L459" s="164"/>
      <c r="M459" s="187"/>
      <c r="N459" s="458"/>
      <c r="O459" s="463"/>
      <c r="P459" s="190"/>
      <c r="Q459" s="165"/>
      <c r="R459" s="166"/>
      <c r="S459" s="191"/>
      <c r="T459" s="195"/>
      <c r="U459" s="167"/>
      <c r="V459" s="196"/>
      <c r="W459" s="199">
        <f t="shared" si="100"/>
        <v>0</v>
      </c>
      <c r="X459" s="344">
        <f>IF(G459&gt;0,HLOOKUP(C459,'Utility Allowances'!$O$33:$S$34,2),0)</f>
        <v>0</v>
      </c>
      <c r="Y459" s="345">
        <f t="shared" si="101"/>
        <v>0</v>
      </c>
      <c r="Z459" s="168">
        <f t="shared" si="102"/>
        <v>0</v>
      </c>
      <c r="AA459" s="346">
        <f t="shared" si="103"/>
        <v>0</v>
      </c>
      <c r="AB459" s="344">
        <f>IF(Y459&gt;0,VLOOKUP($Y459,'Reference Data 2'!$B$7:$C$71,2),0)</f>
        <v>0</v>
      </c>
      <c r="AC459" s="347">
        <f t="shared" si="104"/>
        <v>0</v>
      </c>
      <c r="AD459" s="348">
        <f t="shared" si="105"/>
        <v>0</v>
      </c>
      <c r="AE459" s="349">
        <f>IF(Y459&gt;0,VLOOKUP($Y459,'Reference Data 2'!$B$9:$D$71,3),0)</f>
        <v>0</v>
      </c>
      <c r="AF459" s="347">
        <f t="shared" si="106"/>
        <v>0</v>
      </c>
      <c r="AG459" s="346">
        <f t="shared" si="107"/>
        <v>0</v>
      </c>
      <c r="AH459" s="350">
        <f t="shared" si="108"/>
        <v>0</v>
      </c>
      <c r="AI459" s="351">
        <f t="shared" si="109"/>
        <v>0</v>
      </c>
      <c r="AJ459" s="352">
        <f t="shared" si="110"/>
        <v>0</v>
      </c>
      <c r="AK459" s="349">
        <f>IF(AA459&gt;0,VLOOKUP(C459,'Reference Data 1'!$N$13:$O$17,2),0)</f>
        <v>0</v>
      </c>
      <c r="AL459" s="346">
        <f t="shared" si="111"/>
        <v>0</v>
      </c>
      <c r="AM459" s="353">
        <f t="shared" si="112"/>
        <v>0</v>
      </c>
      <c r="AN459" s="354">
        <f t="shared" si="113"/>
        <v>0</v>
      </c>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row>
    <row r="460" spans="1:219" ht="13.9" customHeight="1">
      <c r="A460" s="392"/>
      <c r="B460" s="160"/>
      <c r="C460" s="161"/>
      <c r="D460" s="161"/>
      <c r="E460" s="255"/>
      <c r="F460" s="396">
        <v>0</v>
      </c>
      <c r="G460" s="181"/>
      <c r="H460" s="186"/>
      <c r="I460" s="162"/>
      <c r="J460" s="163"/>
      <c r="K460" s="164"/>
      <c r="L460" s="164"/>
      <c r="M460" s="187"/>
      <c r="N460" s="458"/>
      <c r="O460" s="463"/>
      <c r="P460" s="190"/>
      <c r="Q460" s="165"/>
      <c r="R460" s="166"/>
      <c r="S460" s="191"/>
      <c r="T460" s="195"/>
      <c r="U460" s="167"/>
      <c r="V460" s="196"/>
      <c r="W460" s="199">
        <f t="shared" si="100"/>
        <v>0</v>
      </c>
      <c r="X460" s="344">
        <f>IF(G460&gt;0,HLOOKUP(C460,'Utility Allowances'!$O$33:$S$34,2),0)</f>
        <v>0</v>
      </c>
      <c r="Y460" s="345">
        <f t="shared" si="101"/>
        <v>0</v>
      </c>
      <c r="Z460" s="168">
        <f t="shared" si="102"/>
        <v>0</v>
      </c>
      <c r="AA460" s="346">
        <f t="shared" si="103"/>
        <v>0</v>
      </c>
      <c r="AB460" s="344">
        <f>IF(Y460&gt;0,VLOOKUP($Y460,'Reference Data 2'!$B$7:$C$71,2),0)</f>
        <v>0</v>
      </c>
      <c r="AC460" s="347">
        <f t="shared" si="104"/>
        <v>0</v>
      </c>
      <c r="AD460" s="348">
        <f t="shared" si="105"/>
        <v>0</v>
      </c>
      <c r="AE460" s="349">
        <f>IF(Y460&gt;0,VLOOKUP($Y460,'Reference Data 2'!$B$9:$D$71,3),0)</f>
        <v>0</v>
      </c>
      <c r="AF460" s="347">
        <f t="shared" si="106"/>
        <v>0</v>
      </c>
      <c r="AG460" s="346">
        <f t="shared" si="107"/>
        <v>0</v>
      </c>
      <c r="AH460" s="350">
        <f t="shared" si="108"/>
        <v>0</v>
      </c>
      <c r="AI460" s="351">
        <f t="shared" si="109"/>
        <v>0</v>
      </c>
      <c r="AJ460" s="352">
        <f t="shared" si="110"/>
        <v>0</v>
      </c>
      <c r="AK460" s="349">
        <f>IF(AA460&gt;0,VLOOKUP(C460,'Reference Data 1'!$N$13:$O$17,2),0)</f>
        <v>0</v>
      </c>
      <c r="AL460" s="346">
        <f t="shared" si="111"/>
        <v>0</v>
      </c>
      <c r="AM460" s="353">
        <f t="shared" si="112"/>
        <v>0</v>
      </c>
      <c r="AN460" s="354">
        <f t="shared" si="113"/>
        <v>0</v>
      </c>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row>
    <row r="461" spans="1:219" ht="13.9" customHeight="1">
      <c r="A461" s="392"/>
      <c r="B461" s="160"/>
      <c r="C461" s="161"/>
      <c r="D461" s="161"/>
      <c r="E461" s="255"/>
      <c r="F461" s="396">
        <v>0</v>
      </c>
      <c r="G461" s="181"/>
      <c r="H461" s="186"/>
      <c r="I461" s="162"/>
      <c r="J461" s="163"/>
      <c r="K461" s="164"/>
      <c r="L461" s="164"/>
      <c r="M461" s="187"/>
      <c r="N461" s="458"/>
      <c r="O461" s="463"/>
      <c r="P461" s="190"/>
      <c r="Q461" s="165"/>
      <c r="R461" s="166"/>
      <c r="S461" s="191"/>
      <c r="T461" s="195"/>
      <c r="U461" s="167"/>
      <c r="V461" s="196"/>
      <c r="W461" s="199">
        <f t="shared" si="100"/>
        <v>0</v>
      </c>
      <c r="X461" s="344">
        <f>IF(G461&gt;0,HLOOKUP(C461,'Utility Allowances'!$O$33:$S$34,2),0)</f>
        <v>0</v>
      </c>
      <c r="Y461" s="345">
        <f t="shared" si="101"/>
        <v>0</v>
      </c>
      <c r="Z461" s="168">
        <f t="shared" si="102"/>
        <v>0</v>
      </c>
      <c r="AA461" s="346">
        <f t="shared" si="103"/>
        <v>0</v>
      </c>
      <c r="AB461" s="344">
        <f>IF(Y461&gt;0,VLOOKUP($Y461,'Reference Data 2'!$B$7:$C$71,2),0)</f>
        <v>0</v>
      </c>
      <c r="AC461" s="347">
        <f t="shared" si="104"/>
        <v>0</v>
      </c>
      <c r="AD461" s="348">
        <f t="shared" si="105"/>
        <v>0</v>
      </c>
      <c r="AE461" s="349">
        <f>IF(Y461&gt;0,VLOOKUP($Y461,'Reference Data 2'!$B$9:$D$71,3),0)</f>
        <v>0</v>
      </c>
      <c r="AF461" s="347">
        <f t="shared" si="106"/>
        <v>0</v>
      </c>
      <c r="AG461" s="346">
        <f t="shared" si="107"/>
        <v>0</v>
      </c>
      <c r="AH461" s="350">
        <f t="shared" si="108"/>
        <v>0</v>
      </c>
      <c r="AI461" s="351">
        <f t="shared" si="109"/>
        <v>0</v>
      </c>
      <c r="AJ461" s="352">
        <f t="shared" si="110"/>
        <v>0</v>
      </c>
      <c r="AK461" s="349">
        <f>IF(AA461&gt;0,VLOOKUP(C461,'Reference Data 1'!$N$13:$O$17,2),0)</f>
        <v>0</v>
      </c>
      <c r="AL461" s="346">
        <f t="shared" si="111"/>
        <v>0</v>
      </c>
      <c r="AM461" s="353">
        <f t="shared" si="112"/>
        <v>0</v>
      </c>
      <c r="AN461" s="354">
        <f t="shared" si="113"/>
        <v>0</v>
      </c>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row>
    <row r="462" spans="1:219" ht="13.9" customHeight="1">
      <c r="A462" s="392"/>
      <c r="B462" s="160"/>
      <c r="C462" s="161"/>
      <c r="D462" s="161"/>
      <c r="E462" s="255"/>
      <c r="F462" s="396">
        <v>0</v>
      </c>
      <c r="G462" s="181"/>
      <c r="H462" s="186"/>
      <c r="I462" s="162"/>
      <c r="J462" s="163"/>
      <c r="K462" s="164"/>
      <c r="L462" s="164"/>
      <c r="M462" s="187"/>
      <c r="N462" s="458"/>
      <c r="O462" s="463"/>
      <c r="P462" s="190"/>
      <c r="Q462" s="165"/>
      <c r="R462" s="166"/>
      <c r="S462" s="191"/>
      <c r="T462" s="195"/>
      <c r="U462" s="167"/>
      <c r="V462" s="196"/>
      <c r="W462" s="199">
        <f t="shared" si="100"/>
        <v>0</v>
      </c>
      <c r="X462" s="344">
        <f>IF(G462&gt;0,HLOOKUP(C462,'Utility Allowances'!$O$33:$S$34,2),0)</f>
        <v>0</v>
      </c>
      <c r="Y462" s="345">
        <f t="shared" si="101"/>
        <v>0</v>
      </c>
      <c r="Z462" s="168">
        <f t="shared" si="102"/>
        <v>0</v>
      </c>
      <c r="AA462" s="346">
        <f t="shared" si="103"/>
        <v>0</v>
      </c>
      <c r="AB462" s="344">
        <f>IF(Y462&gt;0,VLOOKUP($Y462,'Reference Data 2'!$B$7:$C$71,2),0)</f>
        <v>0</v>
      </c>
      <c r="AC462" s="347">
        <f t="shared" si="104"/>
        <v>0</v>
      </c>
      <c r="AD462" s="348">
        <f t="shared" si="105"/>
        <v>0</v>
      </c>
      <c r="AE462" s="349">
        <f>IF(Y462&gt;0,VLOOKUP($Y462,'Reference Data 2'!$B$9:$D$71,3),0)</f>
        <v>0</v>
      </c>
      <c r="AF462" s="347">
        <f t="shared" si="106"/>
        <v>0</v>
      </c>
      <c r="AG462" s="346">
        <f t="shared" si="107"/>
        <v>0</v>
      </c>
      <c r="AH462" s="350">
        <f t="shared" si="108"/>
        <v>0</v>
      </c>
      <c r="AI462" s="351">
        <f t="shared" si="109"/>
        <v>0</v>
      </c>
      <c r="AJ462" s="352">
        <f t="shared" si="110"/>
        <v>0</v>
      </c>
      <c r="AK462" s="349">
        <f>IF(AA462&gt;0,VLOOKUP(C462,'Reference Data 1'!$N$13:$O$17,2),0)</f>
        <v>0</v>
      </c>
      <c r="AL462" s="346">
        <f t="shared" si="111"/>
        <v>0</v>
      </c>
      <c r="AM462" s="353">
        <f t="shared" si="112"/>
        <v>0</v>
      </c>
      <c r="AN462" s="354">
        <f t="shared" si="113"/>
        <v>0</v>
      </c>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row>
    <row r="463" spans="1:219" ht="13.9" customHeight="1">
      <c r="A463" s="392"/>
      <c r="B463" s="160"/>
      <c r="C463" s="161"/>
      <c r="D463" s="161"/>
      <c r="E463" s="255"/>
      <c r="F463" s="396">
        <v>0</v>
      </c>
      <c r="G463" s="181"/>
      <c r="H463" s="186"/>
      <c r="I463" s="162"/>
      <c r="J463" s="163"/>
      <c r="K463" s="164"/>
      <c r="L463" s="164"/>
      <c r="M463" s="187"/>
      <c r="N463" s="458"/>
      <c r="O463" s="463"/>
      <c r="P463" s="190"/>
      <c r="Q463" s="165"/>
      <c r="R463" s="166"/>
      <c r="S463" s="191"/>
      <c r="T463" s="195"/>
      <c r="U463" s="167"/>
      <c r="V463" s="196"/>
      <c r="W463" s="199">
        <f t="shared" si="100"/>
        <v>0</v>
      </c>
      <c r="X463" s="344">
        <f>IF(G463&gt;0,HLOOKUP(C463,'Utility Allowances'!$O$33:$S$34,2),0)</f>
        <v>0</v>
      </c>
      <c r="Y463" s="345">
        <f t="shared" si="101"/>
        <v>0</v>
      </c>
      <c r="Z463" s="168">
        <f t="shared" si="102"/>
        <v>0</v>
      </c>
      <c r="AA463" s="346">
        <f t="shared" si="103"/>
        <v>0</v>
      </c>
      <c r="AB463" s="344">
        <f>IF(Y463&gt;0,VLOOKUP($Y463,'Reference Data 2'!$B$7:$C$71,2),0)</f>
        <v>0</v>
      </c>
      <c r="AC463" s="347">
        <f t="shared" si="104"/>
        <v>0</v>
      </c>
      <c r="AD463" s="348">
        <f t="shared" si="105"/>
        <v>0</v>
      </c>
      <c r="AE463" s="349">
        <f>IF(Y463&gt;0,VLOOKUP($Y463,'Reference Data 2'!$B$9:$D$71,3),0)</f>
        <v>0</v>
      </c>
      <c r="AF463" s="347">
        <f t="shared" si="106"/>
        <v>0</v>
      </c>
      <c r="AG463" s="346">
        <f t="shared" si="107"/>
        <v>0</v>
      </c>
      <c r="AH463" s="350">
        <f t="shared" si="108"/>
        <v>0</v>
      </c>
      <c r="AI463" s="351">
        <f t="shared" si="109"/>
        <v>0</v>
      </c>
      <c r="AJ463" s="352">
        <f t="shared" si="110"/>
        <v>0</v>
      </c>
      <c r="AK463" s="349">
        <f>IF(AA463&gt;0,VLOOKUP(C463,'Reference Data 1'!$N$13:$O$17,2),0)</f>
        <v>0</v>
      </c>
      <c r="AL463" s="346">
        <f t="shared" si="111"/>
        <v>0</v>
      </c>
      <c r="AM463" s="353">
        <f t="shared" si="112"/>
        <v>0</v>
      </c>
      <c r="AN463" s="354">
        <f t="shared" si="113"/>
        <v>0</v>
      </c>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row>
    <row r="464" spans="1:219" ht="13.9" customHeight="1">
      <c r="A464" s="392"/>
      <c r="B464" s="160"/>
      <c r="C464" s="161"/>
      <c r="D464" s="161"/>
      <c r="E464" s="255"/>
      <c r="F464" s="396">
        <v>0</v>
      </c>
      <c r="G464" s="181"/>
      <c r="H464" s="186"/>
      <c r="I464" s="162"/>
      <c r="J464" s="163"/>
      <c r="K464" s="164"/>
      <c r="L464" s="164"/>
      <c r="M464" s="187"/>
      <c r="N464" s="458"/>
      <c r="O464" s="463"/>
      <c r="P464" s="190"/>
      <c r="Q464" s="165"/>
      <c r="R464" s="166"/>
      <c r="S464" s="191"/>
      <c r="T464" s="195"/>
      <c r="U464" s="167"/>
      <c r="V464" s="196"/>
      <c r="W464" s="199">
        <f t="shared" si="100"/>
        <v>0</v>
      </c>
      <c r="X464" s="344">
        <f>IF(G464&gt;0,HLOOKUP(C464,'Utility Allowances'!$O$33:$S$34,2),0)</f>
        <v>0</v>
      </c>
      <c r="Y464" s="345">
        <f t="shared" si="101"/>
        <v>0</v>
      </c>
      <c r="Z464" s="168">
        <f t="shared" si="102"/>
        <v>0</v>
      </c>
      <c r="AA464" s="346">
        <f t="shared" si="103"/>
        <v>0</v>
      </c>
      <c r="AB464" s="344">
        <f>IF(Y464&gt;0,VLOOKUP($Y464,'Reference Data 2'!$B$7:$C$71,2),0)</f>
        <v>0</v>
      </c>
      <c r="AC464" s="347">
        <f t="shared" si="104"/>
        <v>0</v>
      </c>
      <c r="AD464" s="348">
        <f t="shared" si="105"/>
        <v>0</v>
      </c>
      <c r="AE464" s="349">
        <f>IF(Y464&gt;0,VLOOKUP($Y464,'Reference Data 2'!$B$9:$D$71,3),0)</f>
        <v>0</v>
      </c>
      <c r="AF464" s="347">
        <f t="shared" si="106"/>
        <v>0</v>
      </c>
      <c r="AG464" s="346">
        <f t="shared" si="107"/>
        <v>0</v>
      </c>
      <c r="AH464" s="350">
        <f t="shared" si="108"/>
        <v>0</v>
      </c>
      <c r="AI464" s="351">
        <f t="shared" si="109"/>
        <v>0</v>
      </c>
      <c r="AJ464" s="352">
        <f t="shared" si="110"/>
        <v>0</v>
      </c>
      <c r="AK464" s="349">
        <f>IF(AA464&gt;0,VLOOKUP(C464,'Reference Data 1'!$N$13:$O$17,2),0)</f>
        <v>0</v>
      </c>
      <c r="AL464" s="346">
        <f t="shared" si="111"/>
        <v>0</v>
      </c>
      <c r="AM464" s="353">
        <f t="shared" si="112"/>
        <v>0</v>
      </c>
      <c r="AN464" s="354">
        <f t="shared" si="113"/>
        <v>0</v>
      </c>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row>
    <row r="465" spans="1:219" ht="13.9" customHeight="1">
      <c r="A465" s="392"/>
      <c r="B465" s="160"/>
      <c r="C465" s="161"/>
      <c r="D465" s="161"/>
      <c r="E465" s="255"/>
      <c r="F465" s="396">
        <v>0</v>
      </c>
      <c r="G465" s="181"/>
      <c r="H465" s="186"/>
      <c r="I465" s="162"/>
      <c r="J465" s="163"/>
      <c r="K465" s="164"/>
      <c r="L465" s="164"/>
      <c r="M465" s="187"/>
      <c r="N465" s="458"/>
      <c r="O465" s="463"/>
      <c r="P465" s="190"/>
      <c r="Q465" s="165"/>
      <c r="R465" s="166"/>
      <c r="S465" s="191"/>
      <c r="T465" s="195"/>
      <c r="U465" s="167"/>
      <c r="V465" s="196"/>
      <c r="W465" s="199">
        <f t="shared" si="100"/>
        <v>0</v>
      </c>
      <c r="X465" s="344">
        <f>IF(G465&gt;0,HLOOKUP(C465,'Utility Allowances'!$O$33:$S$34,2),0)</f>
        <v>0</v>
      </c>
      <c r="Y465" s="345">
        <f t="shared" si="101"/>
        <v>0</v>
      </c>
      <c r="Z465" s="168">
        <f t="shared" si="102"/>
        <v>0</v>
      </c>
      <c r="AA465" s="346">
        <f t="shared" si="103"/>
        <v>0</v>
      </c>
      <c r="AB465" s="344">
        <f>IF(Y465&gt;0,VLOOKUP($Y465,'Reference Data 2'!$B$7:$C$71,2),0)</f>
        <v>0</v>
      </c>
      <c r="AC465" s="347">
        <f t="shared" si="104"/>
        <v>0</v>
      </c>
      <c r="AD465" s="348">
        <f t="shared" si="105"/>
        <v>0</v>
      </c>
      <c r="AE465" s="349">
        <f>IF(Y465&gt;0,VLOOKUP($Y465,'Reference Data 2'!$B$9:$D$71,3),0)</f>
        <v>0</v>
      </c>
      <c r="AF465" s="347">
        <f t="shared" si="106"/>
        <v>0</v>
      </c>
      <c r="AG465" s="346">
        <f t="shared" si="107"/>
        <v>0</v>
      </c>
      <c r="AH465" s="350">
        <f t="shared" si="108"/>
        <v>0</v>
      </c>
      <c r="AI465" s="351">
        <f t="shared" si="109"/>
        <v>0</v>
      </c>
      <c r="AJ465" s="352">
        <f t="shared" si="110"/>
        <v>0</v>
      </c>
      <c r="AK465" s="349">
        <f>IF(AA465&gt;0,VLOOKUP(C465,'Reference Data 1'!$N$13:$O$17,2),0)</f>
        <v>0</v>
      </c>
      <c r="AL465" s="346">
        <f t="shared" si="111"/>
        <v>0</v>
      </c>
      <c r="AM465" s="353">
        <f t="shared" si="112"/>
        <v>0</v>
      </c>
      <c r="AN465" s="354">
        <f t="shared" si="113"/>
        <v>0</v>
      </c>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c r="GU465" s="23"/>
      <c r="GV465" s="23"/>
      <c r="GW465" s="23"/>
      <c r="GX465" s="23"/>
      <c r="GY465" s="23"/>
      <c r="GZ465" s="23"/>
      <c r="HA465" s="23"/>
      <c r="HB465" s="23"/>
      <c r="HC465" s="23"/>
      <c r="HD465" s="23"/>
      <c r="HE465" s="23"/>
      <c r="HF465" s="23"/>
      <c r="HG465" s="23"/>
      <c r="HH465" s="23"/>
      <c r="HI465" s="23"/>
      <c r="HJ465" s="23"/>
      <c r="HK465" s="23"/>
    </row>
    <row r="466" spans="1:219" ht="13.9" customHeight="1">
      <c r="A466" s="392"/>
      <c r="B466" s="160"/>
      <c r="C466" s="161"/>
      <c r="D466" s="161"/>
      <c r="E466" s="255"/>
      <c r="F466" s="396">
        <v>0</v>
      </c>
      <c r="G466" s="181"/>
      <c r="H466" s="186"/>
      <c r="I466" s="162"/>
      <c r="J466" s="163"/>
      <c r="K466" s="164"/>
      <c r="L466" s="164"/>
      <c r="M466" s="187"/>
      <c r="N466" s="458"/>
      <c r="O466" s="463"/>
      <c r="P466" s="190"/>
      <c r="Q466" s="165"/>
      <c r="R466" s="166"/>
      <c r="S466" s="191"/>
      <c r="T466" s="195"/>
      <c r="U466" s="167"/>
      <c r="V466" s="196"/>
      <c r="W466" s="199">
        <f t="shared" si="100"/>
        <v>0</v>
      </c>
      <c r="X466" s="344">
        <f>IF(G466&gt;0,HLOOKUP(C466,'Utility Allowances'!$O$33:$S$34,2),0)</f>
        <v>0</v>
      </c>
      <c r="Y466" s="345">
        <f t="shared" si="101"/>
        <v>0</v>
      </c>
      <c r="Z466" s="168">
        <f t="shared" si="102"/>
        <v>0</v>
      </c>
      <c r="AA466" s="346">
        <f t="shared" si="103"/>
        <v>0</v>
      </c>
      <c r="AB466" s="344">
        <f>IF(Y466&gt;0,VLOOKUP($Y466,'Reference Data 2'!$B$7:$C$71,2),0)</f>
        <v>0</v>
      </c>
      <c r="AC466" s="347">
        <f t="shared" si="104"/>
        <v>0</v>
      </c>
      <c r="AD466" s="348">
        <f t="shared" si="105"/>
        <v>0</v>
      </c>
      <c r="AE466" s="349">
        <f>IF(Y466&gt;0,VLOOKUP($Y466,'Reference Data 2'!$B$9:$D$71,3),0)</f>
        <v>0</v>
      </c>
      <c r="AF466" s="347">
        <f t="shared" si="106"/>
        <v>0</v>
      </c>
      <c r="AG466" s="346">
        <f t="shared" si="107"/>
        <v>0</v>
      </c>
      <c r="AH466" s="350">
        <f t="shared" si="108"/>
        <v>0</v>
      </c>
      <c r="AI466" s="351">
        <f t="shared" si="109"/>
        <v>0</v>
      </c>
      <c r="AJ466" s="352">
        <f t="shared" si="110"/>
        <v>0</v>
      </c>
      <c r="AK466" s="349">
        <f>IF(AA466&gt;0,VLOOKUP(C466,'Reference Data 1'!$N$13:$O$17,2),0)</f>
        <v>0</v>
      </c>
      <c r="AL466" s="346">
        <f t="shared" si="111"/>
        <v>0</v>
      </c>
      <c r="AM466" s="353">
        <f t="shared" si="112"/>
        <v>0</v>
      </c>
      <c r="AN466" s="354">
        <f t="shared" si="113"/>
        <v>0</v>
      </c>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c r="GU466" s="23"/>
      <c r="GV466" s="23"/>
      <c r="GW466" s="23"/>
      <c r="GX466" s="23"/>
      <c r="GY466" s="23"/>
      <c r="GZ466" s="23"/>
      <c r="HA466" s="23"/>
      <c r="HB466" s="23"/>
      <c r="HC466" s="23"/>
      <c r="HD466" s="23"/>
      <c r="HE466" s="23"/>
      <c r="HF466" s="23"/>
      <c r="HG466" s="23"/>
      <c r="HH466" s="23"/>
      <c r="HI466" s="23"/>
      <c r="HJ466" s="23"/>
      <c r="HK466" s="23"/>
    </row>
    <row r="467" spans="1:219" ht="13.9" customHeight="1">
      <c r="A467" s="392"/>
      <c r="B467" s="160"/>
      <c r="C467" s="161"/>
      <c r="D467" s="161"/>
      <c r="E467" s="255"/>
      <c r="F467" s="396">
        <v>0</v>
      </c>
      <c r="G467" s="181"/>
      <c r="H467" s="186"/>
      <c r="I467" s="162"/>
      <c r="J467" s="163"/>
      <c r="K467" s="164"/>
      <c r="L467" s="164"/>
      <c r="M467" s="187"/>
      <c r="N467" s="458"/>
      <c r="O467" s="463"/>
      <c r="P467" s="190"/>
      <c r="Q467" s="165"/>
      <c r="R467" s="166"/>
      <c r="S467" s="191"/>
      <c r="T467" s="195"/>
      <c r="U467" s="167"/>
      <c r="V467" s="196"/>
      <c r="W467" s="199">
        <f t="shared" si="100"/>
        <v>0</v>
      </c>
      <c r="X467" s="344">
        <f>IF(G467&gt;0,HLOOKUP(C467,'Utility Allowances'!$O$33:$S$34,2),0)</f>
        <v>0</v>
      </c>
      <c r="Y467" s="345">
        <f t="shared" si="101"/>
        <v>0</v>
      </c>
      <c r="Z467" s="168">
        <f t="shared" si="102"/>
        <v>0</v>
      </c>
      <c r="AA467" s="346">
        <f t="shared" si="103"/>
        <v>0</v>
      </c>
      <c r="AB467" s="344">
        <f>IF(Y467&gt;0,VLOOKUP($Y467,'Reference Data 2'!$B$7:$C$71,2),0)</f>
        <v>0</v>
      </c>
      <c r="AC467" s="347">
        <f t="shared" si="104"/>
        <v>0</v>
      </c>
      <c r="AD467" s="348">
        <f t="shared" si="105"/>
        <v>0</v>
      </c>
      <c r="AE467" s="349">
        <f>IF(Y467&gt;0,VLOOKUP($Y467,'Reference Data 2'!$B$9:$D$71,3),0)</f>
        <v>0</v>
      </c>
      <c r="AF467" s="347">
        <f t="shared" si="106"/>
        <v>0</v>
      </c>
      <c r="AG467" s="346">
        <f t="shared" si="107"/>
        <v>0</v>
      </c>
      <c r="AH467" s="350">
        <f t="shared" si="108"/>
        <v>0</v>
      </c>
      <c r="AI467" s="351">
        <f t="shared" si="109"/>
        <v>0</v>
      </c>
      <c r="AJ467" s="352">
        <f t="shared" si="110"/>
        <v>0</v>
      </c>
      <c r="AK467" s="349">
        <f>IF(AA467&gt;0,VLOOKUP(C467,'Reference Data 1'!$N$13:$O$17,2),0)</f>
        <v>0</v>
      </c>
      <c r="AL467" s="346">
        <f t="shared" si="111"/>
        <v>0</v>
      </c>
      <c r="AM467" s="353">
        <f t="shared" si="112"/>
        <v>0</v>
      </c>
      <c r="AN467" s="354">
        <f t="shared" si="113"/>
        <v>0</v>
      </c>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row>
    <row r="468" spans="1:219" ht="13.9" customHeight="1">
      <c r="A468" s="392"/>
      <c r="B468" s="160"/>
      <c r="C468" s="161"/>
      <c r="D468" s="161"/>
      <c r="E468" s="255"/>
      <c r="F468" s="396">
        <v>0</v>
      </c>
      <c r="G468" s="181"/>
      <c r="H468" s="186"/>
      <c r="I468" s="162"/>
      <c r="J468" s="163"/>
      <c r="K468" s="164"/>
      <c r="L468" s="164"/>
      <c r="M468" s="187"/>
      <c r="N468" s="458"/>
      <c r="O468" s="463"/>
      <c r="P468" s="190"/>
      <c r="Q468" s="165"/>
      <c r="R468" s="166"/>
      <c r="S468" s="191"/>
      <c r="T468" s="195"/>
      <c r="U468" s="167"/>
      <c r="V468" s="196"/>
      <c r="W468" s="199">
        <f t="shared" si="100"/>
        <v>0</v>
      </c>
      <c r="X468" s="344">
        <f>IF(G468&gt;0,HLOOKUP(C468,'Utility Allowances'!$O$33:$S$34,2),0)</f>
        <v>0</v>
      </c>
      <c r="Y468" s="345">
        <f t="shared" si="101"/>
        <v>0</v>
      </c>
      <c r="Z468" s="168">
        <f t="shared" si="102"/>
        <v>0</v>
      </c>
      <c r="AA468" s="346">
        <f t="shared" si="103"/>
        <v>0</v>
      </c>
      <c r="AB468" s="344">
        <f>IF(Y468&gt;0,VLOOKUP($Y468,'Reference Data 2'!$B$7:$C$71,2),0)</f>
        <v>0</v>
      </c>
      <c r="AC468" s="347">
        <f t="shared" si="104"/>
        <v>0</v>
      </c>
      <c r="AD468" s="348">
        <f t="shared" si="105"/>
        <v>0</v>
      </c>
      <c r="AE468" s="349">
        <f>IF(Y468&gt;0,VLOOKUP($Y468,'Reference Data 2'!$B$9:$D$71,3),0)</f>
        <v>0</v>
      </c>
      <c r="AF468" s="347">
        <f t="shared" si="106"/>
        <v>0</v>
      </c>
      <c r="AG468" s="346">
        <f t="shared" si="107"/>
        <v>0</v>
      </c>
      <c r="AH468" s="350">
        <f t="shared" si="108"/>
        <v>0</v>
      </c>
      <c r="AI468" s="351">
        <f t="shared" si="109"/>
        <v>0</v>
      </c>
      <c r="AJ468" s="352">
        <f t="shared" si="110"/>
        <v>0</v>
      </c>
      <c r="AK468" s="349">
        <f>IF(AA468&gt;0,VLOOKUP(C468,'Reference Data 1'!$N$13:$O$17,2),0)</f>
        <v>0</v>
      </c>
      <c r="AL468" s="346">
        <f t="shared" si="111"/>
        <v>0</v>
      </c>
      <c r="AM468" s="353">
        <f t="shared" si="112"/>
        <v>0</v>
      </c>
      <c r="AN468" s="354">
        <f t="shared" si="113"/>
        <v>0</v>
      </c>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row>
    <row r="469" spans="1:219" ht="13.9" customHeight="1">
      <c r="A469" s="392"/>
      <c r="B469" s="160"/>
      <c r="C469" s="161"/>
      <c r="D469" s="161"/>
      <c r="E469" s="255"/>
      <c r="F469" s="396">
        <v>0</v>
      </c>
      <c r="G469" s="181"/>
      <c r="H469" s="186"/>
      <c r="I469" s="162"/>
      <c r="J469" s="163"/>
      <c r="K469" s="164"/>
      <c r="L469" s="164"/>
      <c r="M469" s="187"/>
      <c r="N469" s="458"/>
      <c r="O469" s="463"/>
      <c r="P469" s="190"/>
      <c r="Q469" s="165"/>
      <c r="R469" s="166"/>
      <c r="S469" s="191"/>
      <c r="T469" s="195"/>
      <c r="U469" s="167"/>
      <c r="V469" s="196"/>
      <c r="W469" s="199">
        <f t="shared" si="100"/>
        <v>0</v>
      </c>
      <c r="X469" s="344">
        <f>IF(G469&gt;0,HLOOKUP(C469,'Utility Allowances'!$O$33:$S$34,2),0)</f>
        <v>0</v>
      </c>
      <c r="Y469" s="345">
        <f t="shared" si="101"/>
        <v>0</v>
      </c>
      <c r="Z469" s="168">
        <f t="shared" si="102"/>
        <v>0</v>
      </c>
      <c r="AA469" s="346">
        <f t="shared" si="103"/>
        <v>0</v>
      </c>
      <c r="AB469" s="344">
        <f>IF(Y469&gt;0,VLOOKUP($Y469,'Reference Data 2'!$B$7:$C$71,2),0)</f>
        <v>0</v>
      </c>
      <c r="AC469" s="347">
        <f t="shared" si="104"/>
        <v>0</v>
      </c>
      <c r="AD469" s="348">
        <f t="shared" si="105"/>
        <v>0</v>
      </c>
      <c r="AE469" s="349">
        <f>IF(Y469&gt;0,VLOOKUP($Y469,'Reference Data 2'!$B$9:$D$71,3),0)</f>
        <v>0</v>
      </c>
      <c r="AF469" s="347">
        <f t="shared" si="106"/>
        <v>0</v>
      </c>
      <c r="AG469" s="346">
        <f t="shared" si="107"/>
        <v>0</v>
      </c>
      <c r="AH469" s="350">
        <f t="shared" si="108"/>
        <v>0</v>
      </c>
      <c r="AI469" s="351">
        <f t="shared" si="109"/>
        <v>0</v>
      </c>
      <c r="AJ469" s="352">
        <f t="shared" si="110"/>
        <v>0</v>
      </c>
      <c r="AK469" s="349">
        <f>IF(AA469&gt;0,VLOOKUP(C469,'Reference Data 1'!$N$13:$O$17,2),0)</f>
        <v>0</v>
      </c>
      <c r="AL469" s="346">
        <f t="shared" si="111"/>
        <v>0</v>
      </c>
      <c r="AM469" s="353">
        <f t="shared" si="112"/>
        <v>0</v>
      </c>
      <c r="AN469" s="354">
        <f t="shared" si="113"/>
        <v>0</v>
      </c>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row>
    <row r="470" spans="1:219" ht="13.9" customHeight="1">
      <c r="A470" s="392"/>
      <c r="B470" s="160"/>
      <c r="C470" s="161"/>
      <c r="D470" s="161"/>
      <c r="E470" s="255"/>
      <c r="F470" s="396">
        <v>0</v>
      </c>
      <c r="G470" s="181"/>
      <c r="H470" s="186"/>
      <c r="I470" s="162"/>
      <c r="J470" s="163"/>
      <c r="K470" s="164"/>
      <c r="L470" s="164"/>
      <c r="M470" s="187"/>
      <c r="N470" s="458"/>
      <c r="O470" s="463"/>
      <c r="P470" s="190"/>
      <c r="Q470" s="165"/>
      <c r="R470" s="166"/>
      <c r="S470" s="191"/>
      <c r="T470" s="195"/>
      <c r="U470" s="167"/>
      <c r="V470" s="196"/>
      <c r="W470" s="199">
        <f t="shared" si="100"/>
        <v>0</v>
      </c>
      <c r="X470" s="344">
        <f>IF(G470&gt;0,HLOOKUP(C470,'Utility Allowances'!$O$33:$S$34,2),0)</f>
        <v>0</v>
      </c>
      <c r="Y470" s="345">
        <f t="shared" si="101"/>
        <v>0</v>
      </c>
      <c r="Z470" s="168">
        <f t="shared" si="102"/>
        <v>0</v>
      </c>
      <c r="AA470" s="346">
        <f t="shared" si="103"/>
        <v>0</v>
      </c>
      <c r="AB470" s="344">
        <f>IF(Y470&gt;0,VLOOKUP($Y470,'Reference Data 2'!$B$7:$C$71,2),0)</f>
        <v>0</v>
      </c>
      <c r="AC470" s="347">
        <f t="shared" si="104"/>
        <v>0</v>
      </c>
      <c r="AD470" s="348">
        <f t="shared" si="105"/>
        <v>0</v>
      </c>
      <c r="AE470" s="349">
        <f>IF(Y470&gt;0,VLOOKUP($Y470,'Reference Data 2'!$B$9:$D$71,3),0)</f>
        <v>0</v>
      </c>
      <c r="AF470" s="347">
        <f t="shared" si="106"/>
        <v>0</v>
      </c>
      <c r="AG470" s="346">
        <f t="shared" si="107"/>
        <v>0</v>
      </c>
      <c r="AH470" s="350">
        <f t="shared" si="108"/>
        <v>0</v>
      </c>
      <c r="AI470" s="351">
        <f t="shared" si="109"/>
        <v>0</v>
      </c>
      <c r="AJ470" s="352">
        <f t="shared" si="110"/>
        <v>0</v>
      </c>
      <c r="AK470" s="349">
        <f>IF(AA470&gt;0,VLOOKUP(C470,'Reference Data 1'!$N$13:$O$17,2),0)</f>
        <v>0</v>
      </c>
      <c r="AL470" s="346">
        <f t="shared" si="111"/>
        <v>0</v>
      </c>
      <c r="AM470" s="353">
        <f t="shared" si="112"/>
        <v>0</v>
      </c>
      <c r="AN470" s="354">
        <f t="shared" si="113"/>
        <v>0</v>
      </c>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row>
    <row r="471" spans="1:219" ht="13.9" customHeight="1">
      <c r="A471" s="392"/>
      <c r="B471" s="160"/>
      <c r="C471" s="161"/>
      <c r="D471" s="161"/>
      <c r="E471" s="255"/>
      <c r="F471" s="396">
        <v>0</v>
      </c>
      <c r="G471" s="181"/>
      <c r="H471" s="186"/>
      <c r="I471" s="162"/>
      <c r="J471" s="163"/>
      <c r="K471" s="164"/>
      <c r="L471" s="164"/>
      <c r="M471" s="187"/>
      <c r="N471" s="458"/>
      <c r="O471" s="463"/>
      <c r="P471" s="190"/>
      <c r="Q471" s="165"/>
      <c r="R471" s="166"/>
      <c r="S471" s="191"/>
      <c r="T471" s="195"/>
      <c r="U471" s="167"/>
      <c r="V471" s="196"/>
      <c r="W471" s="199">
        <f t="shared" si="100"/>
        <v>0</v>
      </c>
      <c r="X471" s="344">
        <f>IF(G471&gt;0,HLOOKUP(C471,'Utility Allowances'!$O$33:$S$34,2),0)</f>
        <v>0</v>
      </c>
      <c r="Y471" s="345">
        <f t="shared" si="101"/>
        <v>0</v>
      </c>
      <c r="Z471" s="168">
        <f t="shared" si="102"/>
        <v>0</v>
      </c>
      <c r="AA471" s="346">
        <f t="shared" si="103"/>
        <v>0</v>
      </c>
      <c r="AB471" s="344">
        <f>IF(Y471&gt;0,VLOOKUP($Y471,'Reference Data 2'!$B$7:$C$71,2),0)</f>
        <v>0</v>
      </c>
      <c r="AC471" s="347">
        <f t="shared" si="104"/>
        <v>0</v>
      </c>
      <c r="AD471" s="348">
        <f t="shared" si="105"/>
        <v>0</v>
      </c>
      <c r="AE471" s="349">
        <f>IF(Y471&gt;0,VLOOKUP($Y471,'Reference Data 2'!$B$9:$D$71,3),0)</f>
        <v>0</v>
      </c>
      <c r="AF471" s="347">
        <f t="shared" si="106"/>
        <v>0</v>
      </c>
      <c r="AG471" s="346">
        <f t="shared" si="107"/>
        <v>0</v>
      </c>
      <c r="AH471" s="350">
        <f t="shared" si="108"/>
        <v>0</v>
      </c>
      <c r="AI471" s="351">
        <f t="shared" si="109"/>
        <v>0</v>
      </c>
      <c r="AJ471" s="352">
        <f t="shared" si="110"/>
        <v>0</v>
      </c>
      <c r="AK471" s="349">
        <f>IF(AA471&gt;0,VLOOKUP(C471,'Reference Data 1'!$N$13:$O$17,2),0)</f>
        <v>0</v>
      </c>
      <c r="AL471" s="346">
        <f t="shared" si="111"/>
        <v>0</v>
      </c>
      <c r="AM471" s="353">
        <f t="shared" si="112"/>
        <v>0</v>
      </c>
      <c r="AN471" s="354">
        <f t="shared" si="113"/>
        <v>0</v>
      </c>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c r="GU471" s="23"/>
      <c r="GV471" s="23"/>
      <c r="GW471" s="23"/>
      <c r="GX471" s="23"/>
      <c r="GY471" s="23"/>
      <c r="GZ471" s="23"/>
      <c r="HA471" s="23"/>
      <c r="HB471" s="23"/>
      <c r="HC471" s="23"/>
      <c r="HD471" s="23"/>
      <c r="HE471" s="23"/>
      <c r="HF471" s="23"/>
      <c r="HG471" s="23"/>
      <c r="HH471" s="23"/>
      <c r="HI471" s="23"/>
      <c r="HJ471" s="23"/>
      <c r="HK471" s="23"/>
    </row>
    <row r="472" spans="1:219" ht="13.9" customHeight="1">
      <c r="A472" s="392"/>
      <c r="B472" s="160"/>
      <c r="C472" s="161"/>
      <c r="D472" s="161"/>
      <c r="E472" s="255"/>
      <c r="F472" s="396">
        <v>0</v>
      </c>
      <c r="G472" s="181"/>
      <c r="H472" s="186"/>
      <c r="I472" s="162"/>
      <c r="J472" s="163"/>
      <c r="K472" s="164"/>
      <c r="L472" s="164"/>
      <c r="M472" s="187"/>
      <c r="N472" s="458"/>
      <c r="O472" s="463"/>
      <c r="P472" s="190"/>
      <c r="Q472" s="165"/>
      <c r="R472" s="166"/>
      <c r="S472" s="191"/>
      <c r="T472" s="195"/>
      <c r="U472" s="167"/>
      <c r="V472" s="196"/>
      <c r="W472" s="199">
        <f t="shared" si="100"/>
        <v>0</v>
      </c>
      <c r="X472" s="344">
        <f>IF(G472&gt;0,HLOOKUP(C472,'Utility Allowances'!$O$33:$S$34,2),0)</f>
        <v>0</v>
      </c>
      <c r="Y472" s="345">
        <f t="shared" si="101"/>
        <v>0</v>
      </c>
      <c r="Z472" s="168">
        <f t="shared" si="102"/>
        <v>0</v>
      </c>
      <c r="AA472" s="346">
        <f t="shared" si="103"/>
        <v>0</v>
      </c>
      <c r="AB472" s="344">
        <f>IF(Y472&gt;0,VLOOKUP($Y472,'Reference Data 2'!$B$7:$C$71,2),0)</f>
        <v>0</v>
      </c>
      <c r="AC472" s="347">
        <f t="shared" si="104"/>
        <v>0</v>
      </c>
      <c r="AD472" s="348">
        <f t="shared" si="105"/>
        <v>0</v>
      </c>
      <c r="AE472" s="349">
        <f>IF(Y472&gt;0,VLOOKUP($Y472,'Reference Data 2'!$B$9:$D$71,3),0)</f>
        <v>0</v>
      </c>
      <c r="AF472" s="347">
        <f t="shared" si="106"/>
        <v>0</v>
      </c>
      <c r="AG472" s="346">
        <f t="shared" si="107"/>
        <v>0</v>
      </c>
      <c r="AH472" s="350">
        <f t="shared" si="108"/>
        <v>0</v>
      </c>
      <c r="AI472" s="351">
        <f t="shared" si="109"/>
        <v>0</v>
      </c>
      <c r="AJ472" s="352">
        <f t="shared" si="110"/>
        <v>0</v>
      </c>
      <c r="AK472" s="349">
        <f>IF(AA472&gt;0,VLOOKUP(C472,'Reference Data 1'!$N$13:$O$17,2),0)</f>
        <v>0</v>
      </c>
      <c r="AL472" s="346">
        <f t="shared" si="111"/>
        <v>0</v>
      </c>
      <c r="AM472" s="353">
        <f t="shared" si="112"/>
        <v>0</v>
      </c>
      <c r="AN472" s="354">
        <f t="shared" si="113"/>
        <v>0</v>
      </c>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row>
    <row r="473" spans="1:219" ht="13.9" customHeight="1">
      <c r="A473" s="392"/>
      <c r="B473" s="160"/>
      <c r="C473" s="161"/>
      <c r="D473" s="161"/>
      <c r="E473" s="255"/>
      <c r="F473" s="396">
        <v>0</v>
      </c>
      <c r="G473" s="181"/>
      <c r="H473" s="186"/>
      <c r="I473" s="162"/>
      <c r="J473" s="163"/>
      <c r="K473" s="164"/>
      <c r="L473" s="164"/>
      <c r="M473" s="187"/>
      <c r="N473" s="458"/>
      <c r="O473" s="463"/>
      <c r="P473" s="190"/>
      <c r="Q473" s="165"/>
      <c r="R473" s="166"/>
      <c r="S473" s="191"/>
      <c r="T473" s="195"/>
      <c r="U473" s="167"/>
      <c r="V473" s="196"/>
      <c r="W473" s="199">
        <f t="shared" si="100"/>
        <v>0</v>
      </c>
      <c r="X473" s="344">
        <f>IF(G473&gt;0,HLOOKUP(C473,'Utility Allowances'!$O$33:$S$34,2),0)</f>
        <v>0</v>
      </c>
      <c r="Y473" s="345">
        <f t="shared" si="101"/>
        <v>0</v>
      </c>
      <c r="Z473" s="168">
        <f t="shared" si="102"/>
        <v>0</v>
      </c>
      <c r="AA473" s="346">
        <f t="shared" si="103"/>
        <v>0</v>
      </c>
      <c r="AB473" s="344">
        <f>IF(Y473&gt;0,VLOOKUP($Y473,'Reference Data 2'!$B$7:$C$71,2),0)</f>
        <v>0</v>
      </c>
      <c r="AC473" s="347">
        <f t="shared" si="104"/>
        <v>0</v>
      </c>
      <c r="AD473" s="348">
        <f t="shared" si="105"/>
        <v>0</v>
      </c>
      <c r="AE473" s="349">
        <f>IF(Y473&gt;0,VLOOKUP($Y473,'Reference Data 2'!$B$9:$D$71,3),0)</f>
        <v>0</v>
      </c>
      <c r="AF473" s="347">
        <f t="shared" si="106"/>
        <v>0</v>
      </c>
      <c r="AG473" s="346">
        <f t="shared" si="107"/>
        <v>0</v>
      </c>
      <c r="AH473" s="350">
        <f t="shared" si="108"/>
        <v>0</v>
      </c>
      <c r="AI473" s="351">
        <f t="shared" si="109"/>
        <v>0</v>
      </c>
      <c r="AJ473" s="352">
        <f t="shared" si="110"/>
        <v>0</v>
      </c>
      <c r="AK473" s="349">
        <f>IF(AA473&gt;0,VLOOKUP(C473,'Reference Data 1'!$N$13:$O$17,2),0)</f>
        <v>0</v>
      </c>
      <c r="AL473" s="346">
        <f t="shared" si="111"/>
        <v>0</v>
      </c>
      <c r="AM473" s="353">
        <f t="shared" si="112"/>
        <v>0</v>
      </c>
      <c r="AN473" s="354">
        <f t="shared" si="113"/>
        <v>0</v>
      </c>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row>
    <row r="474" spans="1:219" ht="13.9" customHeight="1">
      <c r="A474" s="392"/>
      <c r="B474" s="160"/>
      <c r="C474" s="161"/>
      <c r="D474" s="161"/>
      <c r="E474" s="255"/>
      <c r="F474" s="396">
        <v>0</v>
      </c>
      <c r="G474" s="181"/>
      <c r="H474" s="186"/>
      <c r="I474" s="162"/>
      <c r="J474" s="163"/>
      <c r="K474" s="164"/>
      <c r="L474" s="164"/>
      <c r="M474" s="187"/>
      <c r="N474" s="458"/>
      <c r="O474" s="463"/>
      <c r="P474" s="190"/>
      <c r="Q474" s="165"/>
      <c r="R474" s="166"/>
      <c r="S474" s="191"/>
      <c r="T474" s="195"/>
      <c r="U474" s="167"/>
      <c r="V474" s="196"/>
      <c r="W474" s="199">
        <f t="shared" si="100"/>
        <v>0</v>
      </c>
      <c r="X474" s="344">
        <f>IF(G474&gt;0,HLOOKUP(C474,'Utility Allowances'!$O$33:$S$34,2),0)</f>
        <v>0</v>
      </c>
      <c r="Y474" s="345">
        <f t="shared" si="101"/>
        <v>0</v>
      </c>
      <c r="Z474" s="168">
        <f t="shared" si="102"/>
        <v>0</v>
      </c>
      <c r="AA474" s="346">
        <f t="shared" si="103"/>
        <v>0</v>
      </c>
      <c r="AB474" s="344">
        <f>IF(Y474&gt;0,VLOOKUP($Y474,'Reference Data 2'!$B$7:$C$71,2),0)</f>
        <v>0</v>
      </c>
      <c r="AC474" s="347">
        <f t="shared" si="104"/>
        <v>0</v>
      </c>
      <c r="AD474" s="348">
        <f t="shared" si="105"/>
        <v>0</v>
      </c>
      <c r="AE474" s="349">
        <f>IF(Y474&gt;0,VLOOKUP($Y474,'Reference Data 2'!$B$9:$D$71,3),0)</f>
        <v>0</v>
      </c>
      <c r="AF474" s="347">
        <f t="shared" si="106"/>
        <v>0</v>
      </c>
      <c r="AG474" s="346">
        <f t="shared" si="107"/>
        <v>0</v>
      </c>
      <c r="AH474" s="350">
        <f t="shared" si="108"/>
        <v>0</v>
      </c>
      <c r="AI474" s="351">
        <f t="shared" si="109"/>
        <v>0</v>
      </c>
      <c r="AJ474" s="352">
        <f t="shared" si="110"/>
        <v>0</v>
      </c>
      <c r="AK474" s="349">
        <f>IF(AA474&gt;0,VLOOKUP(C474,'Reference Data 1'!$N$13:$O$17,2),0)</f>
        <v>0</v>
      </c>
      <c r="AL474" s="346">
        <f t="shared" si="111"/>
        <v>0</v>
      </c>
      <c r="AM474" s="353">
        <f t="shared" si="112"/>
        <v>0</v>
      </c>
      <c r="AN474" s="354">
        <f t="shared" si="113"/>
        <v>0</v>
      </c>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row>
    <row r="475" spans="1:219" ht="13.9" customHeight="1">
      <c r="A475" s="392"/>
      <c r="B475" s="160"/>
      <c r="C475" s="161"/>
      <c r="D475" s="161"/>
      <c r="E475" s="255"/>
      <c r="F475" s="396">
        <v>0</v>
      </c>
      <c r="G475" s="181"/>
      <c r="H475" s="186"/>
      <c r="I475" s="162"/>
      <c r="J475" s="163"/>
      <c r="K475" s="164"/>
      <c r="L475" s="164"/>
      <c r="M475" s="187"/>
      <c r="N475" s="458"/>
      <c r="O475" s="463"/>
      <c r="P475" s="190"/>
      <c r="Q475" s="165"/>
      <c r="R475" s="166"/>
      <c r="S475" s="191"/>
      <c r="T475" s="195"/>
      <c r="U475" s="167"/>
      <c r="V475" s="196"/>
      <c r="W475" s="199">
        <f t="shared" si="100"/>
        <v>0</v>
      </c>
      <c r="X475" s="344">
        <f>IF(G475&gt;0,HLOOKUP(C475,'Utility Allowances'!$O$33:$S$34,2),0)</f>
        <v>0</v>
      </c>
      <c r="Y475" s="345">
        <f t="shared" si="101"/>
        <v>0</v>
      </c>
      <c r="Z475" s="168">
        <f t="shared" si="102"/>
        <v>0</v>
      </c>
      <c r="AA475" s="346">
        <f t="shared" si="103"/>
        <v>0</v>
      </c>
      <c r="AB475" s="344">
        <f>IF(Y475&gt;0,VLOOKUP($Y475,'Reference Data 2'!$B$7:$C$71,2),0)</f>
        <v>0</v>
      </c>
      <c r="AC475" s="347">
        <f t="shared" si="104"/>
        <v>0</v>
      </c>
      <c r="AD475" s="348">
        <f t="shared" si="105"/>
        <v>0</v>
      </c>
      <c r="AE475" s="349">
        <f>IF(Y475&gt;0,VLOOKUP($Y475,'Reference Data 2'!$B$9:$D$71,3),0)</f>
        <v>0</v>
      </c>
      <c r="AF475" s="347">
        <f t="shared" si="106"/>
        <v>0</v>
      </c>
      <c r="AG475" s="346">
        <f t="shared" si="107"/>
        <v>0</v>
      </c>
      <c r="AH475" s="350">
        <f t="shared" si="108"/>
        <v>0</v>
      </c>
      <c r="AI475" s="351">
        <f t="shared" si="109"/>
        <v>0</v>
      </c>
      <c r="AJ475" s="352">
        <f t="shared" si="110"/>
        <v>0</v>
      </c>
      <c r="AK475" s="349">
        <f>IF(AA475&gt;0,VLOOKUP(C475,'Reference Data 1'!$N$13:$O$17,2),0)</f>
        <v>0</v>
      </c>
      <c r="AL475" s="346">
        <f t="shared" si="111"/>
        <v>0</v>
      </c>
      <c r="AM475" s="353">
        <f t="shared" si="112"/>
        <v>0</v>
      </c>
      <c r="AN475" s="354">
        <f t="shared" si="113"/>
        <v>0</v>
      </c>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row>
    <row r="476" spans="1:219" ht="13.9" customHeight="1">
      <c r="A476" s="392"/>
      <c r="B476" s="160"/>
      <c r="C476" s="161"/>
      <c r="D476" s="161"/>
      <c r="E476" s="255"/>
      <c r="F476" s="396">
        <v>0</v>
      </c>
      <c r="G476" s="181"/>
      <c r="H476" s="186"/>
      <c r="I476" s="162"/>
      <c r="J476" s="163"/>
      <c r="K476" s="164"/>
      <c r="L476" s="164"/>
      <c r="M476" s="187"/>
      <c r="N476" s="458"/>
      <c r="O476" s="463"/>
      <c r="P476" s="190"/>
      <c r="Q476" s="165"/>
      <c r="R476" s="166"/>
      <c r="S476" s="191"/>
      <c r="T476" s="195"/>
      <c r="U476" s="167"/>
      <c r="V476" s="196"/>
      <c r="W476" s="199">
        <f t="shared" si="100"/>
        <v>0</v>
      </c>
      <c r="X476" s="344">
        <f>IF(G476&gt;0,HLOOKUP(C476,'Utility Allowances'!$O$33:$S$34,2),0)</f>
        <v>0</v>
      </c>
      <c r="Y476" s="345">
        <f t="shared" si="101"/>
        <v>0</v>
      </c>
      <c r="Z476" s="168">
        <f t="shared" si="102"/>
        <v>0</v>
      </c>
      <c r="AA476" s="346">
        <f t="shared" si="103"/>
        <v>0</v>
      </c>
      <c r="AB476" s="344">
        <f>IF(Y476&gt;0,VLOOKUP($Y476,'Reference Data 2'!$B$7:$C$71,2),0)</f>
        <v>0</v>
      </c>
      <c r="AC476" s="347">
        <f t="shared" si="104"/>
        <v>0</v>
      </c>
      <c r="AD476" s="348">
        <f t="shared" si="105"/>
        <v>0</v>
      </c>
      <c r="AE476" s="349">
        <f>IF(Y476&gt;0,VLOOKUP($Y476,'Reference Data 2'!$B$9:$D$71,3),0)</f>
        <v>0</v>
      </c>
      <c r="AF476" s="347">
        <f t="shared" si="106"/>
        <v>0</v>
      </c>
      <c r="AG476" s="346">
        <f t="shared" si="107"/>
        <v>0</v>
      </c>
      <c r="AH476" s="350">
        <f t="shared" si="108"/>
        <v>0</v>
      </c>
      <c r="AI476" s="351">
        <f t="shared" si="109"/>
        <v>0</v>
      </c>
      <c r="AJ476" s="352">
        <f t="shared" si="110"/>
        <v>0</v>
      </c>
      <c r="AK476" s="349">
        <f>IF(AA476&gt;0,VLOOKUP(C476,'Reference Data 1'!$N$13:$O$17,2),0)</f>
        <v>0</v>
      </c>
      <c r="AL476" s="346">
        <f t="shared" si="111"/>
        <v>0</v>
      </c>
      <c r="AM476" s="353">
        <f t="shared" si="112"/>
        <v>0</v>
      </c>
      <c r="AN476" s="354">
        <f t="shared" si="113"/>
        <v>0</v>
      </c>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row>
    <row r="477" spans="1:219" ht="13.9" customHeight="1">
      <c r="A477" s="392"/>
      <c r="B477" s="160"/>
      <c r="C477" s="161"/>
      <c r="D477" s="161"/>
      <c r="E477" s="255"/>
      <c r="F477" s="396">
        <v>0</v>
      </c>
      <c r="G477" s="181"/>
      <c r="H477" s="186"/>
      <c r="I477" s="162"/>
      <c r="J477" s="163"/>
      <c r="K477" s="164"/>
      <c r="L477" s="164"/>
      <c r="M477" s="187"/>
      <c r="N477" s="458"/>
      <c r="O477" s="463"/>
      <c r="P477" s="190"/>
      <c r="Q477" s="165"/>
      <c r="R477" s="166"/>
      <c r="S477" s="191"/>
      <c r="T477" s="195"/>
      <c r="U477" s="167"/>
      <c r="V477" s="196"/>
      <c r="W477" s="199">
        <f t="shared" si="100"/>
        <v>0</v>
      </c>
      <c r="X477" s="344">
        <f>IF(G477&gt;0,HLOOKUP(C477,'Utility Allowances'!$O$33:$S$34,2),0)</f>
        <v>0</v>
      </c>
      <c r="Y477" s="345">
        <f t="shared" si="101"/>
        <v>0</v>
      </c>
      <c r="Z477" s="168">
        <f t="shared" si="102"/>
        <v>0</v>
      </c>
      <c r="AA477" s="346">
        <f t="shared" si="103"/>
        <v>0</v>
      </c>
      <c r="AB477" s="344">
        <f>IF(Y477&gt;0,VLOOKUP($Y477,'Reference Data 2'!$B$7:$C$71,2),0)</f>
        <v>0</v>
      </c>
      <c r="AC477" s="347">
        <f t="shared" si="104"/>
        <v>0</v>
      </c>
      <c r="AD477" s="348">
        <f t="shared" si="105"/>
        <v>0</v>
      </c>
      <c r="AE477" s="349">
        <f>IF(Y477&gt;0,VLOOKUP($Y477,'Reference Data 2'!$B$9:$D$71,3),0)</f>
        <v>0</v>
      </c>
      <c r="AF477" s="347">
        <f t="shared" si="106"/>
        <v>0</v>
      </c>
      <c r="AG477" s="346">
        <f t="shared" si="107"/>
        <v>0</v>
      </c>
      <c r="AH477" s="350">
        <f t="shared" si="108"/>
        <v>0</v>
      </c>
      <c r="AI477" s="351">
        <f t="shared" si="109"/>
        <v>0</v>
      </c>
      <c r="AJ477" s="352">
        <f t="shared" si="110"/>
        <v>0</v>
      </c>
      <c r="AK477" s="349">
        <f>IF(AA477&gt;0,VLOOKUP(C477,'Reference Data 1'!$N$13:$O$17,2),0)</f>
        <v>0</v>
      </c>
      <c r="AL477" s="346">
        <f t="shared" si="111"/>
        <v>0</v>
      </c>
      <c r="AM477" s="353">
        <f t="shared" si="112"/>
        <v>0</v>
      </c>
      <c r="AN477" s="354">
        <f t="shared" si="113"/>
        <v>0</v>
      </c>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c r="GU477" s="23"/>
      <c r="GV477" s="23"/>
      <c r="GW477" s="23"/>
      <c r="GX477" s="23"/>
      <c r="GY477" s="23"/>
      <c r="GZ477" s="23"/>
      <c r="HA477" s="23"/>
      <c r="HB477" s="23"/>
      <c r="HC477" s="23"/>
      <c r="HD477" s="23"/>
      <c r="HE477" s="23"/>
      <c r="HF477" s="23"/>
      <c r="HG477" s="23"/>
      <c r="HH477" s="23"/>
      <c r="HI477" s="23"/>
      <c r="HJ477" s="23"/>
      <c r="HK477" s="23"/>
    </row>
    <row r="478" spans="1:219" ht="13.9" customHeight="1">
      <c r="A478" s="392"/>
      <c r="B478" s="160"/>
      <c r="C478" s="161"/>
      <c r="D478" s="161"/>
      <c r="E478" s="255"/>
      <c r="F478" s="396">
        <v>0</v>
      </c>
      <c r="G478" s="181"/>
      <c r="H478" s="186"/>
      <c r="I478" s="162"/>
      <c r="J478" s="163"/>
      <c r="K478" s="164"/>
      <c r="L478" s="164"/>
      <c r="M478" s="187"/>
      <c r="N478" s="458"/>
      <c r="O478" s="463"/>
      <c r="P478" s="190"/>
      <c r="Q478" s="165"/>
      <c r="R478" s="166"/>
      <c r="S478" s="191"/>
      <c r="T478" s="195"/>
      <c r="U478" s="167"/>
      <c r="V478" s="196"/>
      <c r="W478" s="199">
        <f t="shared" si="100"/>
        <v>0</v>
      </c>
      <c r="X478" s="344">
        <f>IF(G478&gt;0,HLOOKUP(C478,'Utility Allowances'!$O$33:$S$34,2),0)</f>
        <v>0</v>
      </c>
      <c r="Y478" s="345">
        <f t="shared" si="101"/>
        <v>0</v>
      </c>
      <c r="Z478" s="168">
        <f t="shared" si="102"/>
        <v>0</v>
      </c>
      <c r="AA478" s="346">
        <f t="shared" si="103"/>
        <v>0</v>
      </c>
      <c r="AB478" s="344">
        <f>IF(Y478&gt;0,VLOOKUP($Y478,'Reference Data 2'!$B$7:$C$71,2),0)</f>
        <v>0</v>
      </c>
      <c r="AC478" s="347">
        <f t="shared" si="104"/>
        <v>0</v>
      </c>
      <c r="AD478" s="348">
        <f t="shared" si="105"/>
        <v>0</v>
      </c>
      <c r="AE478" s="349">
        <f>IF(Y478&gt;0,VLOOKUP($Y478,'Reference Data 2'!$B$9:$D$71,3),0)</f>
        <v>0</v>
      </c>
      <c r="AF478" s="347">
        <f t="shared" si="106"/>
        <v>0</v>
      </c>
      <c r="AG478" s="346">
        <f t="shared" si="107"/>
        <v>0</v>
      </c>
      <c r="AH478" s="350">
        <f t="shared" si="108"/>
        <v>0</v>
      </c>
      <c r="AI478" s="351">
        <f t="shared" si="109"/>
        <v>0</v>
      </c>
      <c r="AJ478" s="352">
        <f t="shared" si="110"/>
        <v>0</v>
      </c>
      <c r="AK478" s="349">
        <f>IF(AA478&gt;0,VLOOKUP(C478,'Reference Data 1'!$N$13:$O$17,2),0)</f>
        <v>0</v>
      </c>
      <c r="AL478" s="346">
        <f t="shared" si="111"/>
        <v>0</v>
      </c>
      <c r="AM478" s="353">
        <f t="shared" si="112"/>
        <v>0</v>
      </c>
      <c r="AN478" s="354">
        <f t="shared" si="113"/>
        <v>0</v>
      </c>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c r="GU478" s="23"/>
      <c r="GV478" s="23"/>
      <c r="GW478" s="23"/>
      <c r="GX478" s="23"/>
      <c r="GY478" s="23"/>
      <c r="GZ478" s="23"/>
      <c r="HA478" s="23"/>
      <c r="HB478" s="23"/>
      <c r="HC478" s="23"/>
      <c r="HD478" s="23"/>
      <c r="HE478" s="23"/>
      <c r="HF478" s="23"/>
      <c r="HG478" s="23"/>
      <c r="HH478" s="23"/>
      <c r="HI478" s="23"/>
      <c r="HJ478" s="23"/>
      <c r="HK478" s="23"/>
    </row>
    <row r="479" spans="1:219" ht="13.9" customHeight="1">
      <c r="A479" s="392"/>
      <c r="B479" s="160"/>
      <c r="C479" s="161"/>
      <c r="D479" s="161"/>
      <c r="E479" s="255"/>
      <c r="F479" s="396">
        <v>0</v>
      </c>
      <c r="G479" s="181"/>
      <c r="H479" s="186"/>
      <c r="I479" s="162"/>
      <c r="J479" s="163"/>
      <c r="K479" s="164"/>
      <c r="L479" s="164"/>
      <c r="M479" s="187"/>
      <c r="N479" s="458"/>
      <c r="O479" s="463"/>
      <c r="P479" s="190"/>
      <c r="Q479" s="165"/>
      <c r="R479" s="166"/>
      <c r="S479" s="191"/>
      <c r="T479" s="195"/>
      <c r="U479" s="167"/>
      <c r="V479" s="196"/>
      <c r="W479" s="199">
        <f t="shared" si="100"/>
        <v>0</v>
      </c>
      <c r="X479" s="344">
        <f>IF(G479&gt;0,HLOOKUP(C479,'Utility Allowances'!$O$33:$S$34,2),0)</f>
        <v>0</v>
      </c>
      <c r="Y479" s="345">
        <f t="shared" si="101"/>
        <v>0</v>
      </c>
      <c r="Z479" s="168">
        <f t="shared" si="102"/>
        <v>0</v>
      </c>
      <c r="AA479" s="346">
        <f t="shared" si="103"/>
        <v>0</v>
      </c>
      <c r="AB479" s="344">
        <f>IF(Y479&gt;0,VLOOKUP($Y479,'Reference Data 2'!$B$7:$C$71,2),0)</f>
        <v>0</v>
      </c>
      <c r="AC479" s="347">
        <f t="shared" si="104"/>
        <v>0</v>
      </c>
      <c r="AD479" s="348">
        <f t="shared" si="105"/>
        <v>0</v>
      </c>
      <c r="AE479" s="349">
        <f>IF(Y479&gt;0,VLOOKUP($Y479,'Reference Data 2'!$B$9:$D$71,3),0)</f>
        <v>0</v>
      </c>
      <c r="AF479" s="347">
        <f t="shared" si="106"/>
        <v>0</v>
      </c>
      <c r="AG479" s="346">
        <f t="shared" si="107"/>
        <v>0</v>
      </c>
      <c r="AH479" s="350">
        <f t="shared" si="108"/>
        <v>0</v>
      </c>
      <c r="AI479" s="351">
        <f t="shared" si="109"/>
        <v>0</v>
      </c>
      <c r="AJ479" s="352">
        <f t="shared" si="110"/>
        <v>0</v>
      </c>
      <c r="AK479" s="349">
        <f>IF(AA479&gt;0,VLOOKUP(C479,'Reference Data 1'!$N$13:$O$17,2),0)</f>
        <v>0</v>
      </c>
      <c r="AL479" s="346">
        <f t="shared" si="111"/>
        <v>0</v>
      </c>
      <c r="AM479" s="353">
        <f t="shared" si="112"/>
        <v>0</v>
      </c>
      <c r="AN479" s="354">
        <f t="shared" si="113"/>
        <v>0</v>
      </c>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c r="GU479" s="23"/>
      <c r="GV479" s="23"/>
      <c r="GW479" s="23"/>
      <c r="GX479" s="23"/>
      <c r="GY479" s="23"/>
      <c r="GZ479" s="23"/>
      <c r="HA479" s="23"/>
      <c r="HB479" s="23"/>
      <c r="HC479" s="23"/>
      <c r="HD479" s="23"/>
      <c r="HE479" s="23"/>
      <c r="HF479" s="23"/>
      <c r="HG479" s="23"/>
      <c r="HH479" s="23"/>
      <c r="HI479" s="23"/>
      <c r="HJ479" s="23"/>
      <c r="HK479" s="23"/>
    </row>
    <row r="480" spans="1:219" ht="13.9" customHeight="1">
      <c r="A480" s="392"/>
      <c r="B480" s="160"/>
      <c r="C480" s="161"/>
      <c r="D480" s="161"/>
      <c r="E480" s="255"/>
      <c r="F480" s="396">
        <v>0</v>
      </c>
      <c r="G480" s="181"/>
      <c r="H480" s="186"/>
      <c r="I480" s="162"/>
      <c r="J480" s="163"/>
      <c r="K480" s="164"/>
      <c r="L480" s="164"/>
      <c r="M480" s="187"/>
      <c r="N480" s="458"/>
      <c r="O480" s="463"/>
      <c r="P480" s="190"/>
      <c r="Q480" s="165"/>
      <c r="R480" s="166"/>
      <c r="S480" s="191"/>
      <c r="T480" s="195"/>
      <c r="U480" s="167"/>
      <c r="V480" s="196"/>
      <c r="W480" s="199">
        <f t="shared" si="100"/>
        <v>0</v>
      </c>
      <c r="X480" s="344">
        <f>IF(G480&gt;0,HLOOKUP(C480,'Utility Allowances'!$O$33:$S$34,2),0)</f>
        <v>0</v>
      </c>
      <c r="Y480" s="345">
        <f t="shared" si="101"/>
        <v>0</v>
      </c>
      <c r="Z480" s="168">
        <f t="shared" si="102"/>
        <v>0</v>
      </c>
      <c r="AA480" s="346">
        <f t="shared" si="103"/>
        <v>0</v>
      </c>
      <c r="AB480" s="344">
        <f>IF(Y480&gt;0,VLOOKUP($Y480,'Reference Data 2'!$B$7:$C$71,2),0)</f>
        <v>0</v>
      </c>
      <c r="AC480" s="347">
        <f t="shared" si="104"/>
        <v>0</v>
      </c>
      <c r="AD480" s="348">
        <f t="shared" si="105"/>
        <v>0</v>
      </c>
      <c r="AE480" s="349">
        <f>IF(Y480&gt;0,VLOOKUP($Y480,'Reference Data 2'!$B$9:$D$71,3),0)</f>
        <v>0</v>
      </c>
      <c r="AF480" s="347">
        <f t="shared" si="106"/>
        <v>0</v>
      </c>
      <c r="AG480" s="346">
        <f t="shared" si="107"/>
        <v>0</v>
      </c>
      <c r="AH480" s="350">
        <f t="shared" si="108"/>
        <v>0</v>
      </c>
      <c r="AI480" s="351">
        <f t="shared" si="109"/>
        <v>0</v>
      </c>
      <c r="AJ480" s="352">
        <f t="shared" si="110"/>
        <v>0</v>
      </c>
      <c r="AK480" s="349">
        <f>IF(AA480&gt;0,VLOOKUP(C480,'Reference Data 1'!$N$13:$O$17,2),0)</f>
        <v>0</v>
      </c>
      <c r="AL480" s="346">
        <f t="shared" si="111"/>
        <v>0</v>
      </c>
      <c r="AM480" s="353">
        <f t="shared" si="112"/>
        <v>0</v>
      </c>
      <c r="AN480" s="354">
        <f t="shared" si="113"/>
        <v>0</v>
      </c>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c r="GU480" s="23"/>
      <c r="GV480" s="23"/>
      <c r="GW480" s="23"/>
      <c r="GX480" s="23"/>
      <c r="GY480" s="23"/>
      <c r="GZ480" s="23"/>
      <c r="HA480" s="23"/>
      <c r="HB480" s="23"/>
      <c r="HC480" s="23"/>
      <c r="HD480" s="23"/>
      <c r="HE480" s="23"/>
      <c r="HF480" s="23"/>
      <c r="HG480" s="23"/>
      <c r="HH480" s="23"/>
      <c r="HI480" s="23"/>
      <c r="HJ480" s="23"/>
      <c r="HK480" s="23"/>
    </row>
    <row r="481" spans="1:219" ht="13.9" customHeight="1">
      <c r="A481" s="392"/>
      <c r="B481" s="160"/>
      <c r="C481" s="161"/>
      <c r="D481" s="161"/>
      <c r="E481" s="255"/>
      <c r="F481" s="396">
        <v>0</v>
      </c>
      <c r="G481" s="181"/>
      <c r="H481" s="186"/>
      <c r="I481" s="162"/>
      <c r="J481" s="163"/>
      <c r="K481" s="164"/>
      <c r="L481" s="164"/>
      <c r="M481" s="187"/>
      <c r="N481" s="458"/>
      <c r="O481" s="463"/>
      <c r="P481" s="190"/>
      <c r="Q481" s="165"/>
      <c r="R481" s="166"/>
      <c r="S481" s="191"/>
      <c r="T481" s="195"/>
      <c r="U481" s="167"/>
      <c r="V481" s="196"/>
      <c r="W481" s="199">
        <f t="shared" si="100"/>
        <v>0</v>
      </c>
      <c r="X481" s="344">
        <f>IF(G481&gt;0,HLOOKUP(C481,'Utility Allowances'!$O$33:$S$34,2),0)</f>
        <v>0</v>
      </c>
      <c r="Y481" s="345">
        <f t="shared" si="101"/>
        <v>0</v>
      </c>
      <c r="Z481" s="168">
        <f t="shared" si="102"/>
        <v>0</v>
      </c>
      <c r="AA481" s="346">
        <f t="shared" si="103"/>
        <v>0</v>
      </c>
      <c r="AB481" s="344">
        <f>IF(Y481&gt;0,VLOOKUP($Y481,'Reference Data 2'!$B$7:$C$71,2),0)</f>
        <v>0</v>
      </c>
      <c r="AC481" s="347">
        <f t="shared" si="104"/>
        <v>0</v>
      </c>
      <c r="AD481" s="348">
        <f t="shared" si="105"/>
        <v>0</v>
      </c>
      <c r="AE481" s="349">
        <f>IF(Y481&gt;0,VLOOKUP($Y481,'Reference Data 2'!$B$9:$D$71,3),0)</f>
        <v>0</v>
      </c>
      <c r="AF481" s="347">
        <f t="shared" si="106"/>
        <v>0</v>
      </c>
      <c r="AG481" s="346">
        <f t="shared" si="107"/>
        <v>0</v>
      </c>
      <c r="AH481" s="350">
        <f t="shared" si="108"/>
        <v>0</v>
      </c>
      <c r="AI481" s="351">
        <f t="shared" si="109"/>
        <v>0</v>
      </c>
      <c r="AJ481" s="352">
        <f t="shared" si="110"/>
        <v>0</v>
      </c>
      <c r="AK481" s="349">
        <f>IF(AA481&gt;0,VLOOKUP(C481,'Reference Data 1'!$N$13:$O$17,2),0)</f>
        <v>0</v>
      </c>
      <c r="AL481" s="346">
        <f t="shared" si="111"/>
        <v>0</v>
      </c>
      <c r="AM481" s="353">
        <f t="shared" si="112"/>
        <v>0</v>
      </c>
      <c r="AN481" s="354">
        <f t="shared" si="113"/>
        <v>0</v>
      </c>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row>
    <row r="482" spans="1:219" ht="13.9" customHeight="1">
      <c r="A482" s="392"/>
      <c r="B482" s="160"/>
      <c r="C482" s="161"/>
      <c r="D482" s="161"/>
      <c r="E482" s="255"/>
      <c r="F482" s="396">
        <v>0</v>
      </c>
      <c r="G482" s="181"/>
      <c r="H482" s="186"/>
      <c r="I482" s="162"/>
      <c r="J482" s="163"/>
      <c r="K482" s="164"/>
      <c r="L482" s="164"/>
      <c r="M482" s="187"/>
      <c r="N482" s="458"/>
      <c r="O482" s="463"/>
      <c r="P482" s="190"/>
      <c r="Q482" s="165"/>
      <c r="R482" s="166"/>
      <c r="S482" s="191"/>
      <c r="T482" s="195"/>
      <c r="U482" s="167"/>
      <c r="V482" s="196"/>
      <c r="W482" s="199">
        <f t="shared" si="100"/>
        <v>0</v>
      </c>
      <c r="X482" s="344">
        <f>IF(G482&gt;0,HLOOKUP(C482,'Utility Allowances'!$O$33:$S$34,2),0)</f>
        <v>0</v>
      </c>
      <c r="Y482" s="345">
        <f t="shared" si="101"/>
        <v>0</v>
      </c>
      <c r="Z482" s="168">
        <f t="shared" si="102"/>
        <v>0</v>
      </c>
      <c r="AA482" s="346">
        <f t="shared" si="103"/>
        <v>0</v>
      </c>
      <c r="AB482" s="344">
        <f>IF(Y482&gt;0,VLOOKUP($Y482,'Reference Data 2'!$B$7:$C$71,2),0)</f>
        <v>0</v>
      </c>
      <c r="AC482" s="347">
        <f t="shared" si="104"/>
        <v>0</v>
      </c>
      <c r="AD482" s="348">
        <f t="shared" si="105"/>
        <v>0</v>
      </c>
      <c r="AE482" s="349">
        <f>IF(Y482&gt;0,VLOOKUP($Y482,'Reference Data 2'!$B$9:$D$71,3),0)</f>
        <v>0</v>
      </c>
      <c r="AF482" s="347">
        <f t="shared" si="106"/>
        <v>0</v>
      </c>
      <c r="AG482" s="346">
        <f t="shared" si="107"/>
        <v>0</v>
      </c>
      <c r="AH482" s="350">
        <f t="shared" si="108"/>
        <v>0</v>
      </c>
      <c r="AI482" s="351">
        <f t="shared" si="109"/>
        <v>0</v>
      </c>
      <c r="AJ482" s="352">
        <f t="shared" si="110"/>
        <v>0</v>
      </c>
      <c r="AK482" s="349">
        <f>IF(AA482&gt;0,VLOOKUP(C482,'Reference Data 1'!$N$13:$O$17,2),0)</f>
        <v>0</v>
      </c>
      <c r="AL482" s="346">
        <f t="shared" si="111"/>
        <v>0</v>
      </c>
      <c r="AM482" s="353">
        <f t="shared" si="112"/>
        <v>0</v>
      </c>
      <c r="AN482" s="354">
        <f t="shared" si="113"/>
        <v>0</v>
      </c>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c r="GU482" s="23"/>
      <c r="GV482" s="23"/>
      <c r="GW482" s="23"/>
      <c r="GX482" s="23"/>
      <c r="GY482" s="23"/>
      <c r="GZ482" s="23"/>
      <c r="HA482" s="23"/>
      <c r="HB482" s="23"/>
      <c r="HC482" s="23"/>
      <c r="HD482" s="23"/>
      <c r="HE482" s="23"/>
      <c r="HF482" s="23"/>
      <c r="HG482" s="23"/>
      <c r="HH482" s="23"/>
      <c r="HI482" s="23"/>
      <c r="HJ482" s="23"/>
      <c r="HK482" s="23"/>
    </row>
    <row r="483" spans="1:219" ht="13.9" customHeight="1">
      <c r="A483" s="392"/>
      <c r="B483" s="160"/>
      <c r="C483" s="161"/>
      <c r="D483" s="161"/>
      <c r="E483" s="255"/>
      <c r="F483" s="396">
        <v>0</v>
      </c>
      <c r="G483" s="181"/>
      <c r="H483" s="186"/>
      <c r="I483" s="162"/>
      <c r="J483" s="163"/>
      <c r="K483" s="164"/>
      <c r="L483" s="164"/>
      <c r="M483" s="187"/>
      <c r="N483" s="458"/>
      <c r="O483" s="463"/>
      <c r="P483" s="190"/>
      <c r="Q483" s="165"/>
      <c r="R483" s="166"/>
      <c r="S483" s="191"/>
      <c r="T483" s="195"/>
      <c r="U483" s="167"/>
      <c r="V483" s="196"/>
      <c r="W483" s="199">
        <f t="shared" si="100"/>
        <v>0</v>
      </c>
      <c r="X483" s="344">
        <f>IF(G483&gt;0,HLOOKUP(C483,'Utility Allowances'!$O$33:$S$34,2),0)</f>
        <v>0</v>
      </c>
      <c r="Y483" s="345">
        <f t="shared" si="101"/>
        <v>0</v>
      </c>
      <c r="Z483" s="168">
        <f t="shared" si="102"/>
        <v>0</v>
      </c>
      <c r="AA483" s="346">
        <f t="shared" si="103"/>
        <v>0</v>
      </c>
      <c r="AB483" s="344">
        <f>IF(Y483&gt;0,VLOOKUP($Y483,'Reference Data 2'!$B$7:$C$71,2),0)</f>
        <v>0</v>
      </c>
      <c r="AC483" s="347">
        <f t="shared" si="104"/>
        <v>0</v>
      </c>
      <c r="AD483" s="348">
        <f t="shared" si="105"/>
        <v>0</v>
      </c>
      <c r="AE483" s="349">
        <f>IF(Y483&gt;0,VLOOKUP($Y483,'Reference Data 2'!$B$9:$D$71,3),0)</f>
        <v>0</v>
      </c>
      <c r="AF483" s="347">
        <f t="shared" si="106"/>
        <v>0</v>
      </c>
      <c r="AG483" s="346">
        <f t="shared" si="107"/>
        <v>0</v>
      </c>
      <c r="AH483" s="350">
        <f t="shared" si="108"/>
        <v>0</v>
      </c>
      <c r="AI483" s="351">
        <f t="shared" si="109"/>
        <v>0</v>
      </c>
      <c r="AJ483" s="352">
        <f t="shared" si="110"/>
        <v>0</v>
      </c>
      <c r="AK483" s="349">
        <f>IF(AA483&gt;0,VLOOKUP(C483,'Reference Data 1'!$N$13:$O$17,2),0)</f>
        <v>0</v>
      </c>
      <c r="AL483" s="346">
        <f t="shared" si="111"/>
        <v>0</v>
      </c>
      <c r="AM483" s="353">
        <f t="shared" si="112"/>
        <v>0</v>
      </c>
      <c r="AN483" s="354">
        <f t="shared" si="113"/>
        <v>0</v>
      </c>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row>
    <row r="484" spans="1:219" ht="13.9" customHeight="1">
      <c r="A484" s="392"/>
      <c r="B484" s="160"/>
      <c r="C484" s="161"/>
      <c r="D484" s="161"/>
      <c r="E484" s="255"/>
      <c r="F484" s="396">
        <v>0</v>
      </c>
      <c r="G484" s="181"/>
      <c r="H484" s="186"/>
      <c r="I484" s="162"/>
      <c r="J484" s="163"/>
      <c r="K484" s="164"/>
      <c r="L484" s="164"/>
      <c r="M484" s="187"/>
      <c r="N484" s="458"/>
      <c r="O484" s="463"/>
      <c r="P484" s="190"/>
      <c r="Q484" s="165"/>
      <c r="R484" s="166"/>
      <c r="S484" s="191"/>
      <c r="T484" s="195"/>
      <c r="U484" s="167"/>
      <c r="V484" s="196"/>
      <c r="W484" s="199">
        <f t="shared" si="100"/>
        <v>0</v>
      </c>
      <c r="X484" s="344">
        <f>IF(G484&gt;0,HLOOKUP(C484,'Utility Allowances'!$O$33:$S$34,2),0)</f>
        <v>0</v>
      </c>
      <c r="Y484" s="345">
        <f t="shared" si="101"/>
        <v>0</v>
      </c>
      <c r="Z484" s="168">
        <f t="shared" si="102"/>
        <v>0</v>
      </c>
      <c r="AA484" s="346">
        <f t="shared" si="103"/>
        <v>0</v>
      </c>
      <c r="AB484" s="344">
        <f>IF(Y484&gt;0,VLOOKUP($Y484,'Reference Data 2'!$B$7:$C$71,2),0)</f>
        <v>0</v>
      </c>
      <c r="AC484" s="347">
        <f t="shared" si="104"/>
        <v>0</v>
      </c>
      <c r="AD484" s="348">
        <f t="shared" si="105"/>
        <v>0</v>
      </c>
      <c r="AE484" s="349">
        <f>IF(Y484&gt;0,VLOOKUP($Y484,'Reference Data 2'!$B$9:$D$71,3),0)</f>
        <v>0</v>
      </c>
      <c r="AF484" s="347">
        <f t="shared" si="106"/>
        <v>0</v>
      </c>
      <c r="AG484" s="346">
        <f t="shared" si="107"/>
        <v>0</v>
      </c>
      <c r="AH484" s="350">
        <f t="shared" si="108"/>
        <v>0</v>
      </c>
      <c r="AI484" s="351">
        <f t="shared" si="109"/>
        <v>0</v>
      </c>
      <c r="AJ484" s="352">
        <f t="shared" si="110"/>
        <v>0</v>
      </c>
      <c r="AK484" s="349">
        <f>IF(AA484&gt;0,VLOOKUP(C484,'Reference Data 1'!$N$13:$O$17,2),0)</f>
        <v>0</v>
      </c>
      <c r="AL484" s="346">
        <f t="shared" si="111"/>
        <v>0</v>
      </c>
      <c r="AM484" s="353">
        <f t="shared" si="112"/>
        <v>0</v>
      </c>
      <c r="AN484" s="354">
        <f t="shared" si="113"/>
        <v>0</v>
      </c>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c r="GU484" s="23"/>
      <c r="GV484" s="23"/>
      <c r="GW484" s="23"/>
      <c r="GX484" s="23"/>
      <c r="GY484" s="23"/>
      <c r="GZ484" s="23"/>
      <c r="HA484" s="23"/>
      <c r="HB484" s="23"/>
      <c r="HC484" s="23"/>
      <c r="HD484" s="23"/>
      <c r="HE484" s="23"/>
      <c r="HF484" s="23"/>
      <c r="HG484" s="23"/>
      <c r="HH484" s="23"/>
      <c r="HI484" s="23"/>
      <c r="HJ484" s="23"/>
      <c r="HK484" s="23"/>
    </row>
    <row r="485" spans="1:219" ht="13.9" customHeight="1">
      <c r="A485" s="392"/>
      <c r="B485" s="160"/>
      <c r="C485" s="161"/>
      <c r="D485" s="161"/>
      <c r="E485" s="255"/>
      <c r="F485" s="396">
        <v>0</v>
      </c>
      <c r="G485" s="181"/>
      <c r="H485" s="186"/>
      <c r="I485" s="162"/>
      <c r="J485" s="163"/>
      <c r="K485" s="164"/>
      <c r="L485" s="164"/>
      <c r="M485" s="187"/>
      <c r="N485" s="458"/>
      <c r="O485" s="463"/>
      <c r="P485" s="190"/>
      <c r="Q485" s="165"/>
      <c r="R485" s="166"/>
      <c r="S485" s="191"/>
      <c r="T485" s="195"/>
      <c r="U485" s="167"/>
      <c r="V485" s="196"/>
      <c r="W485" s="199">
        <f t="shared" si="100"/>
        <v>0</v>
      </c>
      <c r="X485" s="344">
        <f>IF(G485&gt;0,HLOOKUP(C485,'Utility Allowances'!$O$33:$S$34,2),0)</f>
        <v>0</v>
      </c>
      <c r="Y485" s="345">
        <f t="shared" si="101"/>
        <v>0</v>
      </c>
      <c r="Z485" s="168">
        <f t="shared" si="102"/>
        <v>0</v>
      </c>
      <c r="AA485" s="346">
        <f t="shared" si="103"/>
        <v>0</v>
      </c>
      <c r="AB485" s="344">
        <f>IF(Y485&gt;0,VLOOKUP($Y485,'Reference Data 2'!$B$7:$C$71,2),0)</f>
        <v>0</v>
      </c>
      <c r="AC485" s="347">
        <f t="shared" si="104"/>
        <v>0</v>
      </c>
      <c r="AD485" s="348">
        <f t="shared" si="105"/>
        <v>0</v>
      </c>
      <c r="AE485" s="349">
        <f>IF(Y485&gt;0,VLOOKUP($Y485,'Reference Data 2'!$B$9:$D$71,3),0)</f>
        <v>0</v>
      </c>
      <c r="AF485" s="347">
        <f t="shared" si="106"/>
        <v>0</v>
      </c>
      <c r="AG485" s="346">
        <f t="shared" si="107"/>
        <v>0</v>
      </c>
      <c r="AH485" s="350">
        <f t="shared" si="108"/>
        <v>0</v>
      </c>
      <c r="AI485" s="351">
        <f t="shared" si="109"/>
        <v>0</v>
      </c>
      <c r="AJ485" s="352">
        <f t="shared" si="110"/>
        <v>0</v>
      </c>
      <c r="AK485" s="349">
        <f>IF(AA485&gt;0,VLOOKUP(C485,'Reference Data 1'!$N$13:$O$17,2),0)</f>
        <v>0</v>
      </c>
      <c r="AL485" s="346">
        <f t="shared" si="111"/>
        <v>0</v>
      </c>
      <c r="AM485" s="353">
        <f t="shared" si="112"/>
        <v>0</v>
      </c>
      <c r="AN485" s="354">
        <f t="shared" si="113"/>
        <v>0</v>
      </c>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c r="GU485" s="23"/>
      <c r="GV485" s="23"/>
      <c r="GW485" s="23"/>
      <c r="GX485" s="23"/>
      <c r="GY485" s="23"/>
      <c r="GZ485" s="23"/>
      <c r="HA485" s="23"/>
      <c r="HB485" s="23"/>
      <c r="HC485" s="23"/>
      <c r="HD485" s="23"/>
      <c r="HE485" s="23"/>
      <c r="HF485" s="23"/>
      <c r="HG485" s="23"/>
      <c r="HH485" s="23"/>
      <c r="HI485" s="23"/>
      <c r="HJ485" s="23"/>
      <c r="HK485" s="23"/>
    </row>
    <row r="486" spans="1:219" ht="13.9" customHeight="1">
      <c r="A486" s="392"/>
      <c r="B486" s="160"/>
      <c r="C486" s="161"/>
      <c r="D486" s="161"/>
      <c r="E486" s="255"/>
      <c r="F486" s="396">
        <v>0</v>
      </c>
      <c r="G486" s="181"/>
      <c r="H486" s="186"/>
      <c r="I486" s="162"/>
      <c r="J486" s="163"/>
      <c r="K486" s="164"/>
      <c r="L486" s="164"/>
      <c r="M486" s="187"/>
      <c r="N486" s="458"/>
      <c r="O486" s="463"/>
      <c r="P486" s="190"/>
      <c r="Q486" s="165"/>
      <c r="R486" s="166"/>
      <c r="S486" s="191"/>
      <c r="T486" s="195"/>
      <c r="U486" s="167"/>
      <c r="V486" s="196"/>
      <c r="W486" s="199">
        <f t="shared" si="100"/>
        <v>0</v>
      </c>
      <c r="X486" s="344">
        <f>IF(G486&gt;0,HLOOKUP(C486,'Utility Allowances'!$O$33:$S$34,2),0)</f>
        <v>0</v>
      </c>
      <c r="Y486" s="345">
        <f t="shared" si="101"/>
        <v>0</v>
      </c>
      <c r="Z486" s="168">
        <f t="shared" si="102"/>
        <v>0</v>
      </c>
      <c r="AA486" s="346">
        <f t="shared" si="103"/>
        <v>0</v>
      </c>
      <c r="AB486" s="344">
        <f>IF(Y486&gt;0,VLOOKUP($Y486,'Reference Data 2'!$B$7:$C$71,2),0)</f>
        <v>0</v>
      </c>
      <c r="AC486" s="347">
        <f t="shared" si="104"/>
        <v>0</v>
      </c>
      <c r="AD486" s="348">
        <f t="shared" si="105"/>
        <v>0</v>
      </c>
      <c r="AE486" s="349">
        <f>IF(Y486&gt;0,VLOOKUP($Y486,'Reference Data 2'!$B$9:$D$71,3),0)</f>
        <v>0</v>
      </c>
      <c r="AF486" s="347">
        <f t="shared" si="106"/>
        <v>0</v>
      </c>
      <c r="AG486" s="346">
        <f t="shared" si="107"/>
        <v>0</v>
      </c>
      <c r="AH486" s="350">
        <f t="shared" si="108"/>
        <v>0</v>
      </c>
      <c r="AI486" s="351">
        <f t="shared" si="109"/>
        <v>0</v>
      </c>
      <c r="AJ486" s="352">
        <f t="shared" si="110"/>
        <v>0</v>
      </c>
      <c r="AK486" s="349">
        <f>IF(AA486&gt;0,VLOOKUP(C486,'Reference Data 1'!$N$13:$O$17,2),0)</f>
        <v>0</v>
      </c>
      <c r="AL486" s="346">
        <f t="shared" si="111"/>
        <v>0</v>
      </c>
      <c r="AM486" s="353">
        <f t="shared" si="112"/>
        <v>0</v>
      </c>
      <c r="AN486" s="354">
        <f t="shared" si="113"/>
        <v>0</v>
      </c>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c r="GU486" s="23"/>
      <c r="GV486" s="23"/>
      <c r="GW486" s="23"/>
      <c r="GX486" s="23"/>
      <c r="GY486" s="23"/>
      <c r="GZ486" s="23"/>
      <c r="HA486" s="23"/>
      <c r="HB486" s="23"/>
      <c r="HC486" s="23"/>
      <c r="HD486" s="23"/>
      <c r="HE486" s="23"/>
      <c r="HF486" s="23"/>
      <c r="HG486" s="23"/>
      <c r="HH486" s="23"/>
      <c r="HI486" s="23"/>
      <c r="HJ486" s="23"/>
      <c r="HK486" s="23"/>
    </row>
    <row r="487" spans="1:219" ht="13.9" customHeight="1">
      <c r="A487" s="392"/>
      <c r="B487" s="160"/>
      <c r="C487" s="161"/>
      <c r="D487" s="161"/>
      <c r="E487" s="255"/>
      <c r="F487" s="396">
        <v>0</v>
      </c>
      <c r="G487" s="181"/>
      <c r="H487" s="186"/>
      <c r="I487" s="162"/>
      <c r="J487" s="163"/>
      <c r="K487" s="164"/>
      <c r="L487" s="164"/>
      <c r="M487" s="187"/>
      <c r="N487" s="458"/>
      <c r="O487" s="463"/>
      <c r="P487" s="190"/>
      <c r="Q487" s="165"/>
      <c r="R487" s="166"/>
      <c r="S487" s="191"/>
      <c r="T487" s="195"/>
      <c r="U487" s="167"/>
      <c r="V487" s="196"/>
      <c r="W487" s="199">
        <f t="shared" si="100"/>
        <v>0</v>
      </c>
      <c r="X487" s="344">
        <f>IF(G487&gt;0,HLOOKUP(C487,'Utility Allowances'!$O$33:$S$34,2),0)</f>
        <v>0</v>
      </c>
      <c r="Y487" s="345">
        <f t="shared" si="101"/>
        <v>0</v>
      </c>
      <c r="Z487" s="168">
        <f t="shared" si="102"/>
        <v>0</v>
      </c>
      <c r="AA487" s="346">
        <f t="shared" si="103"/>
        <v>0</v>
      </c>
      <c r="AB487" s="344">
        <f>IF(Y487&gt;0,VLOOKUP($Y487,'Reference Data 2'!$B$7:$C$71,2),0)</f>
        <v>0</v>
      </c>
      <c r="AC487" s="347">
        <f t="shared" si="104"/>
        <v>0</v>
      </c>
      <c r="AD487" s="348">
        <f t="shared" si="105"/>
        <v>0</v>
      </c>
      <c r="AE487" s="349">
        <f>IF(Y487&gt;0,VLOOKUP($Y487,'Reference Data 2'!$B$9:$D$71,3),0)</f>
        <v>0</v>
      </c>
      <c r="AF487" s="347">
        <f t="shared" si="106"/>
        <v>0</v>
      </c>
      <c r="AG487" s="346">
        <f t="shared" si="107"/>
        <v>0</v>
      </c>
      <c r="AH487" s="350">
        <f t="shared" si="108"/>
        <v>0</v>
      </c>
      <c r="AI487" s="351">
        <f t="shared" si="109"/>
        <v>0</v>
      </c>
      <c r="AJ487" s="352">
        <f t="shared" si="110"/>
        <v>0</v>
      </c>
      <c r="AK487" s="349">
        <f>IF(AA487&gt;0,VLOOKUP(C487,'Reference Data 1'!$N$13:$O$17,2),0)</f>
        <v>0</v>
      </c>
      <c r="AL487" s="346">
        <f t="shared" si="111"/>
        <v>0</v>
      </c>
      <c r="AM487" s="353">
        <f t="shared" si="112"/>
        <v>0</v>
      </c>
      <c r="AN487" s="354">
        <f t="shared" si="113"/>
        <v>0</v>
      </c>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c r="GU487" s="23"/>
      <c r="GV487" s="23"/>
      <c r="GW487" s="23"/>
      <c r="GX487" s="23"/>
      <c r="GY487" s="23"/>
      <c r="GZ487" s="23"/>
      <c r="HA487" s="23"/>
      <c r="HB487" s="23"/>
      <c r="HC487" s="23"/>
      <c r="HD487" s="23"/>
      <c r="HE487" s="23"/>
      <c r="HF487" s="23"/>
      <c r="HG487" s="23"/>
      <c r="HH487" s="23"/>
      <c r="HI487" s="23"/>
      <c r="HJ487" s="23"/>
      <c r="HK487" s="23"/>
    </row>
    <row r="488" spans="1:219" ht="13.9" customHeight="1">
      <c r="A488" s="392"/>
      <c r="B488" s="160"/>
      <c r="C488" s="161"/>
      <c r="D488" s="161"/>
      <c r="E488" s="255"/>
      <c r="F488" s="396">
        <v>0</v>
      </c>
      <c r="G488" s="181"/>
      <c r="H488" s="186"/>
      <c r="I488" s="162"/>
      <c r="J488" s="163"/>
      <c r="K488" s="164"/>
      <c r="L488" s="164"/>
      <c r="M488" s="187"/>
      <c r="N488" s="458"/>
      <c r="O488" s="463"/>
      <c r="P488" s="190"/>
      <c r="Q488" s="165"/>
      <c r="R488" s="166"/>
      <c r="S488" s="191"/>
      <c r="T488" s="195"/>
      <c r="U488" s="167"/>
      <c r="V488" s="196"/>
      <c r="W488" s="199">
        <f t="shared" si="100"/>
        <v>0</v>
      </c>
      <c r="X488" s="344">
        <f>IF(G488&gt;0,HLOOKUP(C488,'Utility Allowances'!$O$33:$S$34,2),0)</f>
        <v>0</v>
      </c>
      <c r="Y488" s="345">
        <f t="shared" si="101"/>
        <v>0</v>
      </c>
      <c r="Z488" s="168">
        <f t="shared" si="102"/>
        <v>0</v>
      </c>
      <c r="AA488" s="346">
        <f t="shared" si="103"/>
        <v>0</v>
      </c>
      <c r="AB488" s="344">
        <f>IF(Y488&gt;0,VLOOKUP($Y488,'Reference Data 2'!$B$7:$C$71,2),0)</f>
        <v>0</v>
      </c>
      <c r="AC488" s="347">
        <f t="shared" si="104"/>
        <v>0</v>
      </c>
      <c r="AD488" s="348">
        <f t="shared" si="105"/>
        <v>0</v>
      </c>
      <c r="AE488" s="349">
        <f>IF(Y488&gt;0,VLOOKUP($Y488,'Reference Data 2'!$B$9:$D$71,3),0)</f>
        <v>0</v>
      </c>
      <c r="AF488" s="347">
        <f t="shared" si="106"/>
        <v>0</v>
      </c>
      <c r="AG488" s="346">
        <f t="shared" si="107"/>
        <v>0</v>
      </c>
      <c r="AH488" s="350">
        <f t="shared" si="108"/>
        <v>0</v>
      </c>
      <c r="AI488" s="351">
        <f t="shared" si="109"/>
        <v>0</v>
      </c>
      <c r="AJ488" s="352">
        <f t="shared" si="110"/>
        <v>0</v>
      </c>
      <c r="AK488" s="349">
        <f>IF(AA488&gt;0,VLOOKUP(C488,'Reference Data 1'!$N$13:$O$17,2),0)</f>
        <v>0</v>
      </c>
      <c r="AL488" s="346">
        <f t="shared" si="111"/>
        <v>0</v>
      </c>
      <c r="AM488" s="353">
        <f t="shared" si="112"/>
        <v>0</v>
      </c>
      <c r="AN488" s="354">
        <f t="shared" si="113"/>
        <v>0</v>
      </c>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row>
    <row r="489" spans="1:219" ht="13.9" customHeight="1">
      <c r="A489" s="392"/>
      <c r="B489" s="160"/>
      <c r="C489" s="161"/>
      <c r="D489" s="161"/>
      <c r="E489" s="255"/>
      <c r="F489" s="396">
        <v>0</v>
      </c>
      <c r="G489" s="181"/>
      <c r="H489" s="186"/>
      <c r="I489" s="162"/>
      <c r="J489" s="163"/>
      <c r="K489" s="164"/>
      <c r="L489" s="164"/>
      <c r="M489" s="187"/>
      <c r="N489" s="458"/>
      <c r="O489" s="463"/>
      <c r="P489" s="190"/>
      <c r="Q489" s="165"/>
      <c r="R489" s="166"/>
      <c r="S489" s="191"/>
      <c r="T489" s="195"/>
      <c r="U489" s="167"/>
      <c r="V489" s="196"/>
      <c r="W489" s="199">
        <f t="shared" si="100"/>
        <v>0</v>
      </c>
      <c r="X489" s="344">
        <f>IF(G489&gt;0,HLOOKUP(C489,'Utility Allowances'!$O$33:$S$34,2),0)</f>
        <v>0</v>
      </c>
      <c r="Y489" s="345">
        <f t="shared" si="101"/>
        <v>0</v>
      </c>
      <c r="Z489" s="168">
        <f t="shared" si="102"/>
        <v>0</v>
      </c>
      <c r="AA489" s="346">
        <f t="shared" si="103"/>
        <v>0</v>
      </c>
      <c r="AB489" s="344">
        <f>IF(Y489&gt;0,VLOOKUP($Y489,'Reference Data 2'!$B$7:$C$71,2),0)</f>
        <v>0</v>
      </c>
      <c r="AC489" s="347">
        <f t="shared" si="104"/>
        <v>0</v>
      </c>
      <c r="AD489" s="348">
        <f t="shared" si="105"/>
        <v>0</v>
      </c>
      <c r="AE489" s="349">
        <f>IF(Y489&gt;0,VLOOKUP($Y489,'Reference Data 2'!$B$9:$D$71,3),0)</f>
        <v>0</v>
      </c>
      <c r="AF489" s="347">
        <f t="shared" si="106"/>
        <v>0</v>
      </c>
      <c r="AG489" s="346">
        <f t="shared" si="107"/>
        <v>0</v>
      </c>
      <c r="AH489" s="350">
        <f t="shared" si="108"/>
        <v>0</v>
      </c>
      <c r="AI489" s="351">
        <f t="shared" si="109"/>
        <v>0</v>
      </c>
      <c r="AJ489" s="352">
        <f t="shared" si="110"/>
        <v>0</v>
      </c>
      <c r="AK489" s="349">
        <f>IF(AA489&gt;0,VLOOKUP(C489,'Reference Data 1'!$N$13:$O$17,2),0)</f>
        <v>0</v>
      </c>
      <c r="AL489" s="346">
        <f t="shared" si="111"/>
        <v>0</v>
      </c>
      <c r="AM489" s="353">
        <f t="shared" si="112"/>
        <v>0</v>
      </c>
      <c r="AN489" s="354">
        <f t="shared" si="113"/>
        <v>0</v>
      </c>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row>
    <row r="490" spans="1:219" ht="13.9" customHeight="1">
      <c r="A490" s="392"/>
      <c r="B490" s="160"/>
      <c r="C490" s="161"/>
      <c r="D490" s="161"/>
      <c r="E490" s="255"/>
      <c r="F490" s="396">
        <v>0</v>
      </c>
      <c r="G490" s="181"/>
      <c r="H490" s="186"/>
      <c r="I490" s="162"/>
      <c r="J490" s="163"/>
      <c r="K490" s="164"/>
      <c r="L490" s="164"/>
      <c r="M490" s="187"/>
      <c r="N490" s="458"/>
      <c r="O490" s="463"/>
      <c r="P490" s="190"/>
      <c r="Q490" s="165"/>
      <c r="R490" s="166"/>
      <c r="S490" s="191"/>
      <c r="T490" s="195"/>
      <c r="U490" s="167"/>
      <c r="V490" s="196"/>
      <c r="W490" s="199">
        <f t="shared" si="100"/>
        <v>0</v>
      </c>
      <c r="X490" s="344">
        <f>IF(G490&gt;0,HLOOKUP(C490,'Utility Allowances'!$O$33:$S$34,2),0)</f>
        <v>0</v>
      </c>
      <c r="Y490" s="345">
        <f t="shared" si="101"/>
        <v>0</v>
      </c>
      <c r="Z490" s="168">
        <f t="shared" si="102"/>
        <v>0</v>
      </c>
      <c r="AA490" s="346">
        <f t="shared" si="103"/>
        <v>0</v>
      </c>
      <c r="AB490" s="344">
        <f>IF(Y490&gt;0,VLOOKUP($Y490,'Reference Data 2'!$B$7:$C$71,2),0)</f>
        <v>0</v>
      </c>
      <c r="AC490" s="347">
        <f t="shared" si="104"/>
        <v>0</v>
      </c>
      <c r="AD490" s="348">
        <f t="shared" si="105"/>
        <v>0</v>
      </c>
      <c r="AE490" s="349">
        <f>IF(Y490&gt;0,VLOOKUP($Y490,'Reference Data 2'!$B$9:$D$71,3),0)</f>
        <v>0</v>
      </c>
      <c r="AF490" s="347">
        <f t="shared" si="106"/>
        <v>0</v>
      </c>
      <c r="AG490" s="346">
        <f t="shared" si="107"/>
        <v>0</v>
      </c>
      <c r="AH490" s="350">
        <f t="shared" si="108"/>
        <v>0</v>
      </c>
      <c r="AI490" s="351">
        <f t="shared" si="109"/>
        <v>0</v>
      </c>
      <c r="AJ490" s="352">
        <f t="shared" si="110"/>
        <v>0</v>
      </c>
      <c r="AK490" s="349">
        <f>IF(AA490&gt;0,VLOOKUP(C490,'Reference Data 1'!$N$13:$O$17,2),0)</f>
        <v>0</v>
      </c>
      <c r="AL490" s="346">
        <f t="shared" si="111"/>
        <v>0</v>
      </c>
      <c r="AM490" s="353">
        <f t="shared" si="112"/>
        <v>0</v>
      </c>
      <c r="AN490" s="354">
        <f t="shared" si="113"/>
        <v>0</v>
      </c>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c r="GU490" s="23"/>
      <c r="GV490" s="23"/>
      <c r="GW490" s="23"/>
      <c r="GX490" s="23"/>
      <c r="GY490" s="23"/>
      <c r="GZ490" s="23"/>
      <c r="HA490" s="23"/>
      <c r="HB490" s="23"/>
      <c r="HC490" s="23"/>
      <c r="HD490" s="23"/>
      <c r="HE490" s="23"/>
      <c r="HF490" s="23"/>
      <c r="HG490" s="23"/>
      <c r="HH490" s="23"/>
      <c r="HI490" s="23"/>
      <c r="HJ490" s="23"/>
      <c r="HK490" s="23"/>
    </row>
    <row r="491" spans="1:219" ht="13.9" customHeight="1">
      <c r="A491" s="392"/>
      <c r="B491" s="160"/>
      <c r="C491" s="161"/>
      <c r="D491" s="161"/>
      <c r="E491" s="255"/>
      <c r="F491" s="396">
        <v>0</v>
      </c>
      <c r="G491" s="181"/>
      <c r="H491" s="186"/>
      <c r="I491" s="162"/>
      <c r="J491" s="163"/>
      <c r="K491" s="164"/>
      <c r="L491" s="164"/>
      <c r="M491" s="187"/>
      <c r="N491" s="458"/>
      <c r="O491" s="463"/>
      <c r="P491" s="190"/>
      <c r="Q491" s="165"/>
      <c r="R491" s="166"/>
      <c r="S491" s="191"/>
      <c r="T491" s="195"/>
      <c r="U491" s="167"/>
      <c r="V491" s="196"/>
      <c r="W491" s="199">
        <f t="shared" si="100"/>
        <v>0</v>
      </c>
      <c r="X491" s="344">
        <f>IF(G491&gt;0,HLOOKUP(C491,'Utility Allowances'!$O$33:$S$34,2),0)</f>
        <v>0</v>
      </c>
      <c r="Y491" s="345">
        <f t="shared" si="101"/>
        <v>0</v>
      </c>
      <c r="Z491" s="168">
        <f t="shared" si="102"/>
        <v>0</v>
      </c>
      <c r="AA491" s="346">
        <f t="shared" si="103"/>
        <v>0</v>
      </c>
      <c r="AB491" s="344">
        <f>IF(Y491&gt;0,VLOOKUP($Y491,'Reference Data 2'!$B$7:$C$71,2),0)</f>
        <v>0</v>
      </c>
      <c r="AC491" s="347">
        <f t="shared" si="104"/>
        <v>0</v>
      </c>
      <c r="AD491" s="348">
        <f t="shared" si="105"/>
        <v>0</v>
      </c>
      <c r="AE491" s="349">
        <f>IF(Y491&gt;0,VLOOKUP($Y491,'Reference Data 2'!$B$9:$D$71,3),0)</f>
        <v>0</v>
      </c>
      <c r="AF491" s="347">
        <f t="shared" si="106"/>
        <v>0</v>
      </c>
      <c r="AG491" s="346">
        <f t="shared" si="107"/>
        <v>0</v>
      </c>
      <c r="AH491" s="350">
        <f t="shared" si="108"/>
        <v>0</v>
      </c>
      <c r="AI491" s="351">
        <f t="shared" si="109"/>
        <v>0</v>
      </c>
      <c r="AJ491" s="352">
        <f t="shared" si="110"/>
        <v>0</v>
      </c>
      <c r="AK491" s="349">
        <f>IF(AA491&gt;0,VLOOKUP(C491,'Reference Data 1'!$N$13:$O$17,2),0)</f>
        <v>0</v>
      </c>
      <c r="AL491" s="346">
        <f t="shared" si="111"/>
        <v>0</v>
      </c>
      <c r="AM491" s="353">
        <f t="shared" si="112"/>
        <v>0</v>
      </c>
      <c r="AN491" s="354">
        <f t="shared" si="113"/>
        <v>0</v>
      </c>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c r="GU491" s="23"/>
      <c r="GV491" s="23"/>
      <c r="GW491" s="23"/>
      <c r="GX491" s="23"/>
      <c r="GY491" s="23"/>
      <c r="GZ491" s="23"/>
      <c r="HA491" s="23"/>
      <c r="HB491" s="23"/>
      <c r="HC491" s="23"/>
      <c r="HD491" s="23"/>
      <c r="HE491" s="23"/>
      <c r="HF491" s="23"/>
      <c r="HG491" s="23"/>
      <c r="HH491" s="23"/>
      <c r="HI491" s="23"/>
      <c r="HJ491" s="23"/>
      <c r="HK491" s="23"/>
    </row>
    <row r="492" spans="1:219" ht="13.9" customHeight="1">
      <c r="A492" s="392"/>
      <c r="B492" s="160"/>
      <c r="C492" s="161"/>
      <c r="D492" s="161"/>
      <c r="E492" s="255"/>
      <c r="F492" s="396">
        <v>0</v>
      </c>
      <c r="G492" s="181"/>
      <c r="H492" s="186"/>
      <c r="I492" s="162"/>
      <c r="J492" s="163"/>
      <c r="K492" s="164"/>
      <c r="L492" s="164"/>
      <c r="M492" s="187"/>
      <c r="N492" s="458"/>
      <c r="O492" s="463"/>
      <c r="P492" s="190"/>
      <c r="Q492" s="165"/>
      <c r="R492" s="166"/>
      <c r="S492" s="191"/>
      <c r="T492" s="195"/>
      <c r="U492" s="167"/>
      <c r="V492" s="196"/>
      <c r="W492" s="199">
        <f t="shared" si="100"/>
        <v>0</v>
      </c>
      <c r="X492" s="344">
        <f>IF(G492&gt;0,HLOOKUP(C492,'Utility Allowances'!$O$33:$S$34,2),0)</f>
        <v>0</v>
      </c>
      <c r="Y492" s="345">
        <f t="shared" si="101"/>
        <v>0</v>
      </c>
      <c r="Z492" s="168">
        <f t="shared" si="102"/>
        <v>0</v>
      </c>
      <c r="AA492" s="346">
        <f t="shared" si="103"/>
        <v>0</v>
      </c>
      <c r="AB492" s="344">
        <f>IF(Y492&gt;0,VLOOKUP($Y492,'Reference Data 2'!$B$7:$C$71,2),0)</f>
        <v>0</v>
      </c>
      <c r="AC492" s="347">
        <f t="shared" si="104"/>
        <v>0</v>
      </c>
      <c r="AD492" s="348">
        <f t="shared" si="105"/>
        <v>0</v>
      </c>
      <c r="AE492" s="349">
        <f>IF(Y492&gt;0,VLOOKUP($Y492,'Reference Data 2'!$B$9:$D$71,3),0)</f>
        <v>0</v>
      </c>
      <c r="AF492" s="347">
        <f t="shared" si="106"/>
        <v>0</v>
      </c>
      <c r="AG492" s="346">
        <f t="shared" si="107"/>
        <v>0</v>
      </c>
      <c r="AH492" s="350">
        <f t="shared" si="108"/>
        <v>0</v>
      </c>
      <c r="AI492" s="351">
        <f t="shared" si="109"/>
        <v>0</v>
      </c>
      <c r="AJ492" s="352">
        <f t="shared" si="110"/>
        <v>0</v>
      </c>
      <c r="AK492" s="349">
        <f>IF(AA492&gt;0,VLOOKUP(C492,'Reference Data 1'!$N$13:$O$17,2),0)</f>
        <v>0</v>
      </c>
      <c r="AL492" s="346">
        <f t="shared" si="111"/>
        <v>0</v>
      </c>
      <c r="AM492" s="353">
        <f t="shared" si="112"/>
        <v>0</v>
      </c>
      <c r="AN492" s="354">
        <f t="shared" si="113"/>
        <v>0</v>
      </c>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c r="GU492" s="23"/>
      <c r="GV492" s="23"/>
      <c r="GW492" s="23"/>
      <c r="GX492" s="23"/>
      <c r="GY492" s="23"/>
      <c r="GZ492" s="23"/>
      <c r="HA492" s="23"/>
      <c r="HB492" s="23"/>
      <c r="HC492" s="23"/>
      <c r="HD492" s="23"/>
      <c r="HE492" s="23"/>
      <c r="HF492" s="23"/>
      <c r="HG492" s="23"/>
      <c r="HH492" s="23"/>
      <c r="HI492" s="23"/>
      <c r="HJ492" s="23"/>
      <c r="HK492" s="23"/>
    </row>
    <row r="493" spans="1:219" ht="13.9" customHeight="1">
      <c r="A493" s="392"/>
      <c r="B493" s="160"/>
      <c r="C493" s="161"/>
      <c r="D493" s="161"/>
      <c r="E493" s="255"/>
      <c r="F493" s="396">
        <v>0</v>
      </c>
      <c r="G493" s="181"/>
      <c r="H493" s="186"/>
      <c r="I493" s="162"/>
      <c r="J493" s="163"/>
      <c r="K493" s="164"/>
      <c r="L493" s="164"/>
      <c r="M493" s="187"/>
      <c r="N493" s="458"/>
      <c r="O493" s="463"/>
      <c r="P493" s="190"/>
      <c r="Q493" s="165"/>
      <c r="R493" s="166"/>
      <c r="S493" s="191"/>
      <c r="T493" s="195"/>
      <c r="U493" s="167"/>
      <c r="V493" s="196"/>
      <c r="W493" s="199">
        <f t="shared" si="100"/>
        <v>0</v>
      </c>
      <c r="X493" s="344">
        <f>IF(G493&gt;0,HLOOKUP(C493,'Utility Allowances'!$O$33:$S$34,2),0)</f>
        <v>0</v>
      </c>
      <c r="Y493" s="345">
        <f t="shared" si="101"/>
        <v>0</v>
      </c>
      <c r="Z493" s="168">
        <f t="shared" si="102"/>
        <v>0</v>
      </c>
      <c r="AA493" s="346">
        <f t="shared" si="103"/>
        <v>0</v>
      </c>
      <c r="AB493" s="344">
        <f>IF(Y493&gt;0,VLOOKUP($Y493,'Reference Data 2'!$B$7:$C$71,2),0)</f>
        <v>0</v>
      </c>
      <c r="AC493" s="347">
        <f t="shared" si="104"/>
        <v>0</v>
      </c>
      <c r="AD493" s="348">
        <f t="shared" si="105"/>
        <v>0</v>
      </c>
      <c r="AE493" s="349">
        <f>IF(Y493&gt;0,VLOOKUP($Y493,'Reference Data 2'!$B$9:$D$71,3),0)</f>
        <v>0</v>
      </c>
      <c r="AF493" s="347">
        <f t="shared" si="106"/>
        <v>0</v>
      </c>
      <c r="AG493" s="346">
        <f t="shared" si="107"/>
        <v>0</v>
      </c>
      <c r="AH493" s="350">
        <f t="shared" si="108"/>
        <v>0</v>
      </c>
      <c r="AI493" s="351">
        <f t="shared" si="109"/>
        <v>0</v>
      </c>
      <c r="AJ493" s="352">
        <f t="shared" si="110"/>
        <v>0</v>
      </c>
      <c r="AK493" s="349">
        <f>IF(AA493&gt;0,VLOOKUP(C493,'Reference Data 1'!$N$13:$O$17,2),0)</f>
        <v>0</v>
      </c>
      <c r="AL493" s="346">
        <f t="shared" si="111"/>
        <v>0</v>
      </c>
      <c r="AM493" s="353">
        <f t="shared" si="112"/>
        <v>0</v>
      </c>
      <c r="AN493" s="354">
        <f t="shared" si="113"/>
        <v>0</v>
      </c>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c r="GU493" s="23"/>
      <c r="GV493" s="23"/>
      <c r="GW493" s="23"/>
      <c r="GX493" s="23"/>
      <c r="GY493" s="23"/>
      <c r="GZ493" s="23"/>
      <c r="HA493" s="23"/>
      <c r="HB493" s="23"/>
      <c r="HC493" s="23"/>
      <c r="HD493" s="23"/>
      <c r="HE493" s="23"/>
      <c r="HF493" s="23"/>
      <c r="HG493" s="23"/>
      <c r="HH493" s="23"/>
      <c r="HI493" s="23"/>
      <c r="HJ493" s="23"/>
      <c r="HK493" s="23"/>
    </row>
    <row r="494" spans="1:219" ht="13.9" customHeight="1">
      <c r="A494" s="392"/>
      <c r="B494" s="160"/>
      <c r="C494" s="161"/>
      <c r="D494" s="161"/>
      <c r="E494" s="255"/>
      <c r="F494" s="396">
        <v>0</v>
      </c>
      <c r="G494" s="181"/>
      <c r="H494" s="186"/>
      <c r="I494" s="162"/>
      <c r="J494" s="163"/>
      <c r="K494" s="164"/>
      <c r="L494" s="164"/>
      <c r="M494" s="187"/>
      <c r="N494" s="458"/>
      <c r="O494" s="463"/>
      <c r="P494" s="190"/>
      <c r="Q494" s="165"/>
      <c r="R494" s="166"/>
      <c r="S494" s="191"/>
      <c r="T494" s="195"/>
      <c r="U494" s="167"/>
      <c r="V494" s="196"/>
      <c r="W494" s="199">
        <f t="shared" si="100"/>
        <v>0</v>
      </c>
      <c r="X494" s="344">
        <f>IF(G494&gt;0,HLOOKUP(C494,'Utility Allowances'!$O$33:$S$34,2),0)</f>
        <v>0</v>
      </c>
      <c r="Y494" s="345">
        <f t="shared" si="101"/>
        <v>0</v>
      </c>
      <c r="Z494" s="168">
        <f t="shared" si="102"/>
        <v>0</v>
      </c>
      <c r="AA494" s="346">
        <f t="shared" si="103"/>
        <v>0</v>
      </c>
      <c r="AB494" s="344">
        <f>IF(Y494&gt;0,VLOOKUP($Y494,'Reference Data 2'!$B$7:$C$71,2),0)</f>
        <v>0</v>
      </c>
      <c r="AC494" s="347">
        <f t="shared" si="104"/>
        <v>0</v>
      </c>
      <c r="AD494" s="348">
        <f t="shared" si="105"/>
        <v>0</v>
      </c>
      <c r="AE494" s="349">
        <f>IF(Y494&gt;0,VLOOKUP($Y494,'Reference Data 2'!$B$9:$D$71,3),0)</f>
        <v>0</v>
      </c>
      <c r="AF494" s="347">
        <f t="shared" si="106"/>
        <v>0</v>
      </c>
      <c r="AG494" s="346">
        <f t="shared" si="107"/>
        <v>0</v>
      </c>
      <c r="AH494" s="350">
        <f t="shared" si="108"/>
        <v>0</v>
      </c>
      <c r="AI494" s="351">
        <f t="shared" si="109"/>
        <v>0</v>
      </c>
      <c r="AJ494" s="352">
        <f t="shared" si="110"/>
        <v>0</v>
      </c>
      <c r="AK494" s="349">
        <f>IF(AA494&gt;0,VLOOKUP(C494,'Reference Data 1'!$N$13:$O$17,2),0)</f>
        <v>0</v>
      </c>
      <c r="AL494" s="346">
        <f t="shared" si="111"/>
        <v>0</v>
      </c>
      <c r="AM494" s="353">
        <f t="shared" si="112"/>
        <v>0</v>
      </c>
      <c r="AN494" s="354">
        <f t="shared" si="113"/>
        <v>0</v>
      </c>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c r="GU494" s="23"/>
      <c r="GV494" s="23"/>
      <c r="GW494" s="23"/>
      <c r="GX494" s="23"/>
      <c r="GY494" s="23"/>
      <c r="GZ494" s="23"/>
      <c r="HA494" s="23"/>
      <c r="HB494" s="23"/>
      <c r="HC494" s="23"/>
      <c r="HD494" s="23"/>
      <c r="HE494" s="23"/>
      <c r="HF494" s="23"/>
      <c r="HG494" s="23"/>
      <c r="HH494" s="23"/>
      <c r="HI494" s="23"/>
      <c r="HJ494" s="23"/>
      <c r="HK494" s="23"/>
    </row>
    <row r="495" spans="1:219" ht="13.9" customHeight="1">
      <c r="A495" s="392"/>
      <c r="B495" s="160"/>
      <c r="C495" s="161"/>
      <c r="D495" s="161"/>
      <c r="E495" s="255"/>
      <c r="F495" s="396">
        <v>0</v>
      </c>
      <c r="G495" s="181"/>
      <c r="H495" s="186"/>
      <c r="I495" s="162"/>
      <c r="J495" s="163"/>
      <c r="K495" s="164"/>
      <c r="L495" s="164"/>
      <c r="M495" s="187"/>
      <c r="N495" s="458"/>
      <c r="O495" s="463"/>
      <c r="P495" s="190"/>
      <c r="Q495" s="165"/>
      <c r="R495" s="166"/>
      <c r="S495" s="191"/>
      <c r="T495" s="195"/>
      <c r="U495" s="167"/>
      <c r="V495" s="196"/>
      <c r="W495" s="199">
        <f t="shared" si="100"/>
        <v>0</v>
      </c>
      <c r="X495" s="344">
        <f>IF(G495&gt;0,HLOOKUP(C495,'Utility Allowances'!$O$33:$S$34,2),0)</f>
        <v>0</v>
      </c>
      <c r="Y495" s="345">
        <f t="shared" si="101"/>
        <v>0</v>
      </c>
      <c r="Z495" s="168">
        <f t="shared" si="102"/>
        <v>0</v>
      </c>
      <c r="AA495" s="346">
        <f t="shared" si="103"/>
        <v>0</v>
      </c>
      <c r="AB495" s="344">
        <f>IF(Y495&gt;0,VLOOKUP($Y495,'Reference Data 2'!$B$7:$C$71,2),0)</f>
        <v>0</v>
      </c>
      <c r="AC495" s="347">
        <f t="shared" si="104"/>
        <v>0</v>
      </c>
      <c r="AD495" s="348">
        <f t="shared" si="105"/>
        <v>0</v>
      </c>
      <c r="AE495" s="349">
        <f>IF(Y495&gt;0,VLOOKUP($Y495,'Reference Data 2'!$B$9:$D$71,3),0)</f>
        <v>0</v>
      </c>
      <c r="AF495" s="347">
        <f t="shared" si="106"/>
        <v>0</v>
      </c>
      <c r="AG495" s="346">
        <f t="shared" si="107"/>
        <v>0</v>
      </c>
      <c r="AH495" s="350">
        <f t="shared" si="108"/>
        <v>0</v>
      </c>
      <c r="AI495" s="351">
        <f t="shared" si="109"/>
        <v>0</v>
      </c>
      <c r="AJ495" s="352">
        <f t="shared" si="110"/>
        <v>0</v>
      </c>
      <c r="AK495" s="349">
        <f>IF(AA495&gt;0,VLOOKUP(C495,'Reference Data 1'!$N$13:$O$17,2),0)</f>
        <v>0</v>
      </c>
      <c r="AL495" s="346">
        <f t="shared" si="111"/>
        <v>0</v>
      </c>
      <c r="AM495" s="353">
        <f t="shared" si="112"/>
        <v>0</v>
      </c>
      <c r="AN495" s="354">
        <f t="shared" si="113"/>
        <v>0</v>
      </c>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c r="GU495" s="23"/>
      <c r="GV495" s="23"/>
      <c r="GW495" s="23"/>
      <c r="GX495" s="23"/>
      <c r="GY495" s="23"/>
      <c r="GZ495" s="23"/>
      <c r="HA495" s="23"/>
      <c r="HB495" s="23"/>
      <c r="HC495" s="23"/>
      <c r="HD495" s="23"/>
      <c r="HE495" s="23"/>
      <c r="HF495" s="23"/>
      <c r="HG495" s="23"/>
      <c r="HH495" s="23"/>
      <c r="HI495" s="23"/>
      <c r="HJ495" s="23"/>
      <c r="HK495" s="23"/>
    </row>
    <row r="496" spans="1:219" ht="13.9" customHeight="1">
      <c r="A496" s="392"/>
      <c r="B496" s="160"/>
      <c r="C496" s="161"/>
      <c r="D496" s="161"/>
      <c r="E496" s="255"/>
      <c r="F496" s="396">
        <v>0</v>
      </c>
      <c r="G496" s="181"/>
      <c r="H496" s="186"/>
      <c r="I496" s="162"/>
      <c r="J496" s="163"/>
      <c r="K496" s="164"/>
      <c r="L496" s="164"/>
      <c r="M496" s="187"/>
      <c r="N496" s="458"/>
      <c r="O496" s="463"/>
      <c r="P496" s="190"/>
      <c r="Q496" s="165"/>
      <c r="R496" s="166"/>
      <c r="S496" s="191"/>
      <c r="T496" s="195"/>
      <c r="U496" s="167"/>
      <c r="V496" s="196"/>
      <c r="W496" s="199">
        <f t="shared" si="100"/>
        <v>0</v>
      </c>
      <c r="X496" s="344">
        <f>IF(G496&gt;0,HLOOKUP(C496,'Utility Allowances'!$O$33:$S$34,2),0)</f>
        <v>0</v>
      </c>
      <c r="Y496" s="345">
        <f t="shared" si="101"/>
        <v>0</v>
      </c>
      <c r="Z496" s="168">
        <f t="shared" si="102"/>
        <v>0</v>
      </c>
      <c r="AA496" s="346">
        <f t="shared" si="103"/>
        <v>0</v>
      </c>
      <c r="AB496" s="344">
        <f>IF(Y496&gt;0,VLOOKUP($Y496,'Reference Data 2'!$B$7:$C$71,2),0)</f>
        <v>0</v>
      </c>
      <c r="AC496" s="347">
        <f t="shared" si="104"/>
        <v>0</v>
      </c>
      <c r="AD496" s="348">
        <f t="shared" si="105"/>
        <v>0</v>
      </c>
      <c r="AE496" s="349">
        <f>IF(Y496&gt;0,VLOOKUP($Y496,'Reference Data 2'!$B$9:$D$71,3),0)</f>
        <v>0</v>
      </c>
      <c r="AF496" s="347">
        <f t="shared" si="106"/>
        <v>0</v>
      </c>
      <c r="AG496" s="346">
        <f t="shared" si="107"/>
        <v>0</v>
      </c>
      <c r="AH496" s="350">
        <f t="shared" si="108"/>
        <v>0</v>
      </c>
      <c r="AI496" s="351">
        <f t="shared" si="109"/>
        <v>0</v>
      </c>
      <c r="AJ496" s="352">
        <f t="shared" si="110"/>
        <v>0</v>
      </c>
      <c r="AK496" s="349">
        <f>IF(AA496&gt;0,VLOOKUP(C496,'Reference Data 1'!$N$13:$O$17,2),0)</f>
        <v>0</v>
      </c>
      <c r="AL496" s="346">
        <f t="shared" si="111"/>
        <v>0</v>
      </c>
      <c r="AM496" s="353">
        <f t="shared" si="112"/>
        <v>0</v>
      </c>
      <c r="AN496" s="354">
        <f t="shared" si="113"/>
        <v>0</v>
      </c>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c r="GU496" s="23"/>
      <c r="GV496" s="23"/>
      <c r="GW496" s="23"/>
      <c r="GX496" s="23"/>
      <c r="GY496" s="23"/>
      <c r="GZ496" s="23"/>
      <c r="HA496" s="23"/>
      <c r="HB496" s="23"/>
      <c r="HC496" s="23"/>
      <c r="HD496" s="23"/>
      <c r="HE496" s="23"/>
      <c r="HF496" s="23"/>
      <c r="HG496" s="23"/>
      <c r="HH496" s="23"/>
      <c r="HI496" s="23"/>
      <c r="HJ496" s="23"/>
      <c r="HK496" s="23"/>
    </row>
    <row r="497" spans="1:219" ht="13.9" customHeight="1">
      <c r="A497" s="392"/>
      <c r="B497" s="160"/>
      <c r="C497" s="161"/>
      <c r="D497" s="161"/>
      <c r="E497" s="255"/>
      <c r="F497" s="396">
        <v>0</v>
      </c>
      <c r="G497" s="181"/>
      <c r="H497" s="186"/>
      <c r="I497" s="162"/>
      <c r="J497" s="163"/>
      <c r="K497" s="164"/>
      <c r="L497" s="164"/>
      <c r="M497" s="187"/>
      <c r="N497" s="458"/>
      <c r="O497" s="463"/>
      <c r="P497" s="190"/>
      <c r="Q497" s="165"/>
      <c r="R497" s="166"/>
      <c r="S497" s="191"/>
      <c r="T497" s="195"/>
      <c r="U497" s="167"/>
      <c r="V497" s="196"/>
      <c r="W497" s="199">
        <f t="shared" si="100"/>
        <v>0</v>
      </c>
      <c r="X497" s="344">
        <f>IF(G497&gt;0,HLOOKUP(C497,'Utility Allowances'!$O$33:$S$34,2),0)</f>
        <v>0</v>
      </c>
      <c r="Y497" s="345">
        <f t="shared" si="101"/>
        <v>0</v>
      </c>
      <c r="Z497" s="168">
        <f t="shared" si="102"/>
        <v>0</v>
      </c>
      <c r="AA497" s="346">
        <f t="shared" si="103"/>
        <v>0</v>
      </c>
      <c r="AB497" s="344">
        <f>IF(Y497&gt;0,VLOOKUP($Y497,'Reference Data 2'!$B$7:$C$71,2),0)</f>
        <v>0</v>
      </c>
      <c r="AC497" s="347">
        <f t="shared" si="104"/>
        <v>0</v>
      </c>
      <c r="AD497" s="348">
        <f t="shared" si="105"/>
        <v>0</v>
      </c>
      <c r="AE497" s="349">
        <f>IF(Y497&gt;0,VLOOKUP($Y497,'Reference Data 2'!$B$9:$D$71,3),0)</f>
        <v>0</v>
      </c>
      <c r="AF497" s="347">
        <f t="shared" si="106"/>
        <v>0</v>
      </c>
      <c r="AG497" s="346">
        <f t="shared" si="107"/>
        <v>0</v>
      </c>
      <c r="AH497" s="350">
        <f t="shared" si="108"/>
        <v>0</v>
      </c>
      <c r="AI497" s="351">
        <f t="shared" si="109"/>
        <v>0</v>
      </c>
      <c r="AJ497" s="352">
        <f t="shared" si="110"/>
        <v>0</v>
      </c>
      <c r="AK497" s="349">
        <f>IF(AA497&gt;0,VLOOKUP(C497,'Reference Data 1'!$N$13:$O$17,2),0)</f>
        <v>0</v>
      </c>
      <c r="AL497" s="346">
        <f t="shared" si="111"/>
        <v>0</v>
      </c>
      <c r="AM497" s="353">
        <f t="shared" si="112"/>
        <v>0</v>
      </c>
      <c r="AN497" s="354">
        <f t="shared" si="113"/>
        <v>0</v>
      </c>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c r="GU497" s="23"/>
      <c r="GV497" s="23"/>
      <c r="GW497" s="23"/>
      <c r="GX497" s="23"/>
      <c r="GY497" s="23"/>
      <c r="GZ497" s="23"/>
      <c r="HA497" s="23"/>
      <c r="HB497" s="23"/>
      <c r="HC497" s="23"/>
      <c r="HD497" s="23"/>
      <c r="HE497" s="23"/>
      <c r="HF497" s="23"/>
      <c r="HG497" s="23"/>
      <c r="HH497" s="23"/>
      <c r="HI497" s="23"/>
      <c r="HJ497" s="23"/>
      <c r="HK497" s="23"/>
    </row>
    <row r="498" spans="1:219" ht="13.9" customHeight="1">
      <c r="A498" s="392"/>
      <c r="B498" s="160"/>
      <c r="C498" s="161"/>
      <c r="D498" s="161"/>
      <c r="E498" s="255"/>
      <c r="F498" s="396">
        <v>0</v>
      </c>
      <c r="G498" s="181"/>
      <c r="H498" s="186"/>
      <c r="I498" s="162"/>
      <c r="J498" s="163"/>
      <c r="K498" s="164"/>
      <c r="L498" s="164"/>
      <c r="M498" s="187"/>
      <c r="N498" s="458"/>
      <c r="O498" s="463"/>
      <c r="P498" s="190"/>
      <c r="Q498" s="165"/>
      <c r="R498" s="166"/>
      <c r="S498" s="191"/>
      <c r="T498" s="195"/>
      <c r="U498" s="167"/>
      <c r="V498" s="196"/>
      <c r="W498" s="199">
        <f t="shared" si="100"/>
        <v>0</v>
      </c>
      <c r="X498" s="344">
        <f>IF(G498&gt;0,HLOOKUP(C498,'Utility Allowances'!$O$33:$S$34,2),0)</f>
        <v>0</v>
      </c>
      <c r="Y498" s="345">
        <f t="shared" si="101"/>
        <v>0</v>
      </c>
      <c r="Z498" s="168">
        <f t="shared" si="102"/>
        <v>0</v>
      </c>
      <c r="AA498" s="346">
        <f t="shared" si="103"/>
        <v>0</v>
      </c>
      <c r="AB498" s="344">
        <f>IF(Y498&gt;0,VLOOKUP($Y498,'Reference Data 2'!$B$7:$C$71,2),0)</f>
        <v>0</v>
      </c>
      <c r="AC498" s="347">
        <f t="shared" si="104"/>
        <v>0</v>
      </c>
      <c r="AD498" s="348">
        <f t="shared" si="105"/>
        <v>0</v>
      </c>
      <c r="AE498" s="349">
        <f>IF(Y498&gt;0,VLOOKUP($Y498,'Reference Data 2'!$B$9:$D$71,3),0)</f>
        <v>0</v>
      </c>
      <c r="AF498" s="347">
        <f t="shared" si="106"/>
        <v>0</v>
      </c>
      <c r="AG498" s="346">
        <f t="shared" si="107"/>
        <v>0</v>
      </c>
      <c r="AH498" s="350">
        <f t="shared" si="108"/>
        <v>0</v>
      </c>
      <c r="AI498" s="351">
        <f t="shared" si="109"/>
        <v>0</v>
      </c>
      <c r="AJ498" s="352">
        <f t="shared" si="110"/>
        <v>0</v>
      </c>
      <c r="AK498" s="349">
        <f>IF(AA498&gt;0,VLOOKUP(C498,'Reference Data 1'!$N$13:$O$17,2),0)</f>
        <v>0</v>
      </c>
      <c r="AL498" s="346">
        <f t="shared" si="111"/>
        <v>0</v>
      </c>
      <c r="AM498" s="353">
        <f t="shared" si="112"/>
        <v>0</v>
      </c>
      <c r="AN498" s="354">
        <f t="shared" si="113"/>
        <v>0</v>
      </c>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row>
    <row r="499" spans="1:219" ht="13.9" customHeight="1">
      <c r="A499" s="392"/>
      <c r="B499" s="160"/>
      <c r="C499" s="161"/>
      <c r="D499" s="161"/>
      <c r="E499" s="255"/>
      <c r="F499" s="396">
        <v>0</v>
      </c>
      <c r="G499" s="181"/>
      <c r="H499" s="186"/>
      <c r="I499" s="162"/>
      <c r="J499" s="163"/>
      <c r="K499" s="164"/>
      <c r="L499" s="164"/>
      <c r="M499" s="187"/>
      <c r="N499" s="458"/>
      <c r="O499" s="463"/>
      <c r="P499" s="190"/>
      <c r="Q499" s="165"/>
      <c r="R499" s="166"/>
      <c r="S499" s="191"/>
      <c r="T499" s="195"/>
      <c r="U499" s="167"/>
      <c r="V499" s="196"/>
      <c r="W499" s="199">
        <f t="shared" si="100"/>
        <v>0</v>
      </c>
      <c r="X499" s="344">
        <f>IF(G499&gt;0,HLOOKUP(C499,'Utility Allowances'!$O$33:$S$34,2),0)</f>
        <v>0</v>
      </c>
      <c r="Y499" s="345">
        <f t="shared" si="101"/>
        <v>0</v>
      </c>
      <c r="Z499" s="168">
        <f t="shared" si="102"/>
        <v>0</v>
      </c>
      <c r="AA499" s="346">
        <f t="shared" si="103"/>
        <v>0</v>
      </c>
      <c r="AB499" s="344">
        <f>IF(Y499&gt;0,VLOOKUP($Y499,'Reference Data 2'!$B$7:$C$71,2),0)</f>
        <v>0</v>
      </c>
      <c r="AC499" s="347">
        <f t="shared" si="104"/>
        <v>0</v>
      </c>
      <c r="AD499" s="348">
        <f t="shared" si="105"/>
        <v>0</v>
      </c>
      <c r="AE499" s="349">
        <f>IF(Y499&gt;0,VLOOKUP($Y499,'Reference Data 2'!$B$9:$D$71,3),0)</f>
        <v>0</v>
      </c>
      <c r="AF499" s="347">
        <f t="shared" si="106"/>
        <v>0</v>
      </c>
      <c r="AG499" s="346">
        <f t="shared" si="107"/>
        <v>0</v>
      </c>
      <c r="AH499" s="350">
        <f t="shared" si="108"/>
        <v>0</v>
      </c>
      <c r="AI499" s="351">
        <f t="shared" si="109"/>
        <v>0</v>
      </c>
      <c r="AJ499" s="352">
        <f t="shared" si="110"/>
        <v>0</v>
      </c>
      <c r="AK499" s="349">
        <f>IF(AA499&gt;0,VLOOKUP(C499,'Reference Data 1'!$N$13:$O$17,2),0)</f>
        <v>0</v>
      </c>
      <c r="AL499" s="346">
        <f t="shared" si="111"/>
        <v>0</v>
      </c>
      <c r="AM499" s="353">
        <f t="shared" si="112"/>
        <v>0</v>
      </c>
      <c r="AN499" s="354">
        <f t="shared" si="113"/>
        <v>0</v>
      </c>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c r="GU499" s="23"/>
      <c r="GV499" s="23"/>
      <c r="GW499" s="23"/>
      <c r="GX499" s="23"/>
      <c r="GY499" s="23"/>
      <c r="GZ499" s="23"/>
      <c r="HA499" s="23"/>
      <c r="HB499" s="23"/>
      <c r="HC499" s="23"/>
      <c r="HD499" s="23"/>
      <c r="HE499" s="23"/>
      <c r="HF499" s="23"/>
      <c r="HG499" s="23"/>
      <c r="HH499" s="23"/>
      <c r="HI499" s="23"/>
      <c r="HJ499" s="23"/>
      <c r="HK499" s="23"/>
    </row>
    <row r="500" spans="1:219" ht="13.9" customHeight="1">
      <c r="A500" s="392"/>
      <c r="B500" s="160"/>
      <c r="C500" s="161"/>
      <c r="D500" s="161"/>
      <c r="E500" s="255"/>
      <c r="F500" s="396">
        <v>0</v>
      </c>
      <c r="G500" s="181"/>
      <c r="H500" s="186"/>
      <c r="I500" s="162"/>
      <c r="J500" s="163"/>
      <c r="K500" s="164"/>
      <c r="L500" s="164"/>
      <c r="M500" s="187"/>
      <c r="N500" s="458"/>
      <c r="O500" s="463"/>
      <c r="P500" s="190"/>
      <c r="Q500" s="165"/>
      <c r="R500" s="166"/>
      <c r="S500" s="191"/>
      <c r="T500" s="195"/>
      <c r="U500" s="167"/>
      <c r="V500" s="196"/>
      <c r="W500" s="199">
        <f t="shared" si="100"/>
        <v>0</v>
      </c>
      <c r="X500" s="344">
        <f>IF(G500&gt;0,HLOOKUP(C500,'Utility Allowances'!$O$33:$S$34,2),0)</f>
        <v>0</v>
      </c>
      <c r="Y500" s="345">
        <f t="shared" si="101"/>
        <v>0</v>
      </c>
      <c r="Z500" s="168">
        <f t="shared" si="102"/>
        <v>0</v>
      </c>
      <c r="AA500" s="346">
        <f t="shared" si="103"/>
        <v>0</v>
      </c>
      <c r="AB500" s="344">
        <f>IF(Y500&gt;0,VLOOKUP($Y500,'Reference Data 2'!$B$7:$C$71,2),0)</f>
        <v>0</v>
      </c>
      <c r="AC500" s="347">
        <f t="shared" si="104"/>
        <v>0</v>
      </c>
      <c r="AD500" s="348">
        <f t="shared" si="105"/>
        <v>0</v>
      </c>
      <c r="AE500" s="349">
        <f>IF(Y500&gt;0,VLOOKUP($Y500,'Reference Data 2'!$B$9:$D$71,3),0)</f>
        <v>0</v>
      </c>
      <c r="AF500" s="347">
        <f t="shared" si="106"/>
        <v>0</v>
      </c>
      <c r="AG500" s="346">
        <f t="shared" si="107"/>
        <v>0</v>
      </c>
      <c r="AH500" s="350">
        <f t="shared" si="108"/>
        <v>0</v>
      </c>
      <c r="AI500" s="351">
        <f t="shared" si="109"/>
        <v>0</v>
      </c>
      <c r="AJ500" s="352">
        <f t="shared" si="110"/>
        <v>0</v>
      </c>
      <c r="AK500" s="349">
        <f>IF(AA500&gt;0,VLOOKUP(C500,'Reference Data 1'!$N$13:$O$17,2),0)</f>
        <v>0</v>
      </c>
      <c r="AL500" s="346">
        <f t="shared" si="111"/>
        <v>0</v>
      </c>
      <c r="AM500" s="353">
        <f t="shared" si="112"/>
        <v>0</v>
      </c>
      <c r="AN500" s="354">
        <f t="shared" si="113"/>
        <v>0</v>
      </c>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row>
    <row r="501" spans="1:219" ht="13.9" customHeight="1">
      <c r="A501" s="392"/>
      <c r="B501" s="160"/>
      <c r="C501" s="161"/>
      <c r="D501" s="161"/>
      <c r="E501" s="255"/>
      <c r="F501" s="396">
        <v>0</v>
      </c>
      <c r="G501" s="181"/>
      <c r="H501" s="186"/>
      <c r="I501" s="162"/>
      <c r="J501" s="163"/>
      <c r="K501" s="164"/>
      <c r="L501" s="164"/>
      <c r="M501" s="187"/>
      <c r="N501" s="458"/>
      <c r="O501" s="463"/>
      <c r="P501" s="190"/>
      <c r="Q501" s="165"/>
      <c r="R501" s="166"/>
      <c r="S501" s="191"/>
      <c r="T501" s="195"/>
      <c r="U501" s="167"/>
      <c r="V501" s="196"/>
      <c r="W501" s="199">
        <f t="shared" si="100"/>
        <v>0</v>
      </c>
      <c r="X501" s="344">
        <f>IF(G501&gt;0,HLOOKUP(C501,'Utility Allowances'!$O$33:$S$34,2),0)</f>
        <v>0</v>
      </c>
      <c r="Y501" s="345">
        <f t="shared" si="101"/>
        <v>0</v>
      </c>
      <c r="Z501" s="168">
        <f t="shared" si="102"/>
        <v>0</v>
      </c>
      <c r="AA501" s="346">
        <f t="shared" si="103"/>
        <v>0</v>
      </c>
      <c r="AB501" s="344">
        <f>IF(Y501&gt;0,VLOOKUP($Y501,'Reference Data 2'!$B$7:$C$71,2),0)</f>
        <v>0</v>
      </c>
      <c r="AC501" s="347">
        <f t="shared" si="104"/>
        <v>0</v>
      </c>
      <c r="AD501" s="348">
        <f t="shared" si="105"/>
        <v>0</v>
      </c>
      <c r="AE501" s="349">
        <f>IF(Y501&gt;0,VLOOKUP($Y501,'Reference Data 2'!$B$9:$D$71,3),0)</f>
        <v>0</v>
      </c>
      <c r="AF501" s="347">
        <f t="shared" si="106"/>
        <v>0</v>
      </c>
      <c r="AG501" s="346">
        <f t="shared" si="107"/>
        <v>0</v>
      </c>
      <c r="AH501" s="350">
        <f t="shared" si="108"/>
        <v>0</v>
      </c>
      <c r="AI501" s="351">
        <f t="shared" si="109"/>
        <v>0</v>
      </c>
      <c r="AJ501" s="352">
        <f t="shared" si="110"/>
        <v>0</v>
      </c>
      <c r="AK501" s="349">
        <f>IF(AA501&gt;0,VLOOKUP(C501,'Reference Data 1'!$N$13:$O$17,2),0)</f>
        <v>0</v>
      </c>
      <c r="AL501" s="346">
        <f t="shared" si="111"/>
        <v>0</v>
      </c>
      <c r="AM501" s="353">
        <f t="shared" si="112"/>
        <v>0</v>
      </c>
      <c r="AN501" s="354">
        <f t="shared" si="113"/>
        <v>0</v>
      </c>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c r="GU501" s="23"/>
      <c r="GV501" s="23"/>
      <c r="GW501" s="23"/>
      <c r="GX501" s="23"/>
      <c r="GY501" s="23"/>
      <c r="GZ501" s="23"/>
      <c r="HA501" s="23"/>
      <c r="HB501" s="23"/>
      <c r="HC501" s="23"/>
      <c r="HD501" s="23"/>
      <c r="HE501" s="23"/>
      <c r="HF501" s="23"/>
      <c r="HG501" s="23"/>
      <c r="HH501" s="23"/>
      <c r="HI501" s="23"/>
      <c r="HJ501" s="23"/>
      <c r="HK501" s="23"/>
    </row>
    <row r="502" spans="1:219" ht="13.9" customHeight="1">
      <c r="A502" s="392"/>
      <c r="B502" s="160"/>
      <c r="C502" s="161"/>
      <c r="D502" s="161"/>
      <c r="E502" s="255"/>
      <c r="F502" s="396">
        <v>0</v>
      </c>
      <c r="G502" s="181"/>
      <c r="H502" s="186"/>
      <c r="I502" s="162"/>
      <c r="J502" s="163"/>
      <c r="K502" s="164"/>
      <c r="L502" s="164"/>
      <c r="M502" s="187"/>
      <c r="N502" s="458"/>
      <c r="O502" s="463"/>
      <c r="P502" s="190"/>
      <c r="Q502" s="165"/>
      <c r="R502" s="166"/>
      <c r="S502" s="191"/>
      <c r="T502" s="195"/>
      <c r="U502" s="167"/>
      <c r="V502" s="196"/>
      <c r="W502" s="199">
        <f t="shared" si="100"/>
        <v>0</v>
      </c>
      <c r="X502" s="344">
        <f>IF(G502&gt;0,HLOOKUP(C502,'Utility Allowances'!$O$33:$S$34,2),0)</f>
        <v>0</v>
      </c>
      <c r="Y502" s="345">
        <f t="shared" si="101"/>
        <v>0</v>
      </c>
      <c r="Z502" s="168">
        <f t="shared" si="102"/>
        <v>0</v>
      </c>
      <c r="AA502" s="346">
        <f t="shared" si="103"/>
        <v>0</v>
      </c>
      <c r="AB502" s="344">
        <f>IF(Y502&gt;0,VLOOKUP($Y502,'Reference Data 2'!$B$7:$C$71,2),0)</f>
        <v>0</v>
      </c>
      <c r="AC502" s="347">
        <f t="shared" si="104"/>
        <v>0</v>
      </c>
      <c r="AD502" s="348">
        <f t="shared" si="105"/>
        <v>0</v>
      </c>
      <c r="AE502" s="349">
        <f>IF(Y502&gt;0,VLOOKUP($Y502,'Reference Data 2'!$B$9:$D$71,3),0)</f>
        <v>0</v>
      </c>
      <c r="AF502" s="347">
        <f t="shared" si="106"/>
        <v>0</v>
      </c>
      <c r="AG502" s="346">
        <f t="shared" si="107"/>
        <v>0</v>
      </c>
      <c r="AH502" s="350">
        <f t="shared" si="108"/>
        <v>0</v>
      </c>
      <c r="AI502" s="351">
        <f t="shared" si="109"/>
        <v>0</v>
      </c>
      <c r="AJ502" s="352">
        <f t="shared" si="110"/>
        <v>0</v>
      </c>
      <c r="AK502" s="349">
        <f>IF(AA502&gt;0,VLOOKUP(C502,'Reference Data 1'!$N$13:$O$17,2),0)</f>
        <v>0</v>
      </c>
      <c r="AL502" s="346">
        <f t="shared" si="111"/>
        <v>0</v>
      </c>
      <c r="AM502" s="353">
        <f t="shared" si="112"/>
        <v>0</v>
      </c>
      <c r="AN502" s="354">
        <f t="shared" si="113"/>
        <v>0</v>
      </c>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c r="GU502" s="23"/>
      <c r="GV502" s="23"/>
      <c r="GW502" s="23"/>
      <c r="GX502" s="23"/>
      <c r="GY502" s="23"/>
      <c r="GZ502" s="23"/>
      <c r="HA502" s="23"/>
      <c r="HB502" s="23"/>
      <c r="HC502" s="23"/>
      <c r="HD502" s="23"/>
      <c r="HE502" s="23"/>
      <c r="HF502" s="23"/>
      <c r="HG502" s="23"/>
      <c r="HH502" s="23"/>
      <c r="HI502" s="23"/>
      <c r="HJ502" s="23"/>
      <c r="HK502" s="23"/>
    </row>
    <row r="503" spans="1:219" ht="13.9" customHeight="1">
      <c r="A503" s="392"/>
      <c r="B503" s="160"/>
      <c r="C503" s="161"/>
      <c r="D503" s="161"/>
      <c r="E503" s="255"/>
      <c r="F503" s="396">
        <v>0</v>
      </c>
      <c r="G503" s="181"/>
      <c r="H503" s="186"/>
      <c r="I503" s="162"/>
      <c r="J503" s="163"/>
      <c r="K503" s="164"/>
      <c r="L503" s="164"/>
      <c r="M503" s="187"/>
      <c r="N503" s="458"/>
      <c r="O503" s="463"/>
      <c r="P503" s="190"/>
      <c r="Q503" s="165"/>
      <c r="R503" s="166"/>
      <c r="S503" s="191"/>
      <c r="T503" s="195"/>
      <c r="U503" s="167"/>
      <c r="V503" s="196"/>
      <c r="W503" s="199">
        <f t="shared" si="100"/>
        <v>0</v>
      </c>
      <c r="X503" s="344">
        <f>IF(G503&gt;0,HLOOKUP(C503,'Utility Allowances'!$O$33:$S$34,2),0)</f>
        <v>0</v>
      </c>
      <c r="Y503" s="345">
        <f t="shared" si="101"/>
        <v>0</v>
      </c>
      <c r="Z503" s="168">
        <f t="shared" si="102"/>
        <v>0</v>
      </c>
      <c r="AA503" s="346">
        <f t="shared" si="103"/>
        <v>0</v>
      </c>
      <c r="AB503" s="344">
        <f>IF(Y503&gt;0,VLOOKUP($Y503,'Reference Data 2'!$B$7:$C$71,2),0)</f>
        <v>0</v>
      </c>
      <c r="AC503" s="347">
        <f t="shared" si="104"/>
        <v>0</v>
      </c>
      <c r="AD503" s="348">
        <f t="shared" si="105"/>
        <v>0</v>
      </c>
      <c r="AE503" s="349">
        <f>IF(Y503&gt;0,VLOOKUP($Y503,'Reference Data 2'!$B$9:$D$71,3),0)</f>
        <v>0</v>
      </c>
      <c r="AF503" s="347">
        <f t="shared" si="106"/>
        <v>0</v>
      </c>
      <c r="AG503" s="346">
        <f t="shared" si="107"/>
        <v>0</v>
      </c>
      <c r="AH503" s="350">
        <f t="shared" si="108"/>
        <v>0</v>
      </c>
      <c r="AI503" s="351">
        <f t="shared" si="109"/>
        <v>0</v>
      </c>
      <c r="AJ503" s="352">
        <f t="shared" si="110"/>
        <v>0</v>
      </c>
      <c r="AK503" s="349">
        <f>IF(AA503&gt;0,VLOOKUP(C503,'Reference Data 1'!$N$13:$O$17,2),0)</f>
        <v>0</v>
      </c>
      <c r="AL503" s="346">
        <f t="shared" si="111"/>
        <v>0</v>
      </c>
      <c r="AM503" s="353">
        <f t="shared" si="112"/>
        <v>0</v>
      </c>
      <c r="AN503" s="354">
        <f t="shared" si="113"/>
        <v>0</v>
      </c>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row>
    <row r="504" spans="1:219" ht="13.9" customHeight="1">
      <c r="A504" s="392"/>
      <c r="B504" s="160"/>
      <c r="C504" s="161"/>
      <c r="D504" s="161"/>
      <c r="E504" s="255"/>
      <c r="F504" s="396">
        <v>0</v>
      </c>
      <c r="G504" s="181"/>
      <c r="H504" s="186"/>
      <c r="I504" s="162"/>
      <c r="J504" s="163"/>
      <c r="K504" s="164"/>
      <c r="L504" s="164"/>
      <c r="M504" s="187"/>
      <c r="N504" s="458"/>
      <c r="O504" s="463"/>
      <c r="P504" s="190"/>
      <c r="Q504" s="165"/>
      <c r="R504" s="166"/>
      <c r="S504" s="191"/>
      <c r="T504" s="195"/>
      <c r="U504" s="167"/>
      <c r="V504" s="196"/>
      <c r="W504" s="199">
        <f t="shared" si="100"/>
        <v>0</v>
      </c>
      <c r="X504" s="344">
        <f>IF(G504&gt;0,HLOOKUP(C504,'Utility Allowances'!$O$33:$S$34,2),0)</f>
        <v>0</v>
      </c>
      <c r="Y504" s="345">
        <f t="shared" si="101"/>
        <v>0</v>
      </c>
      <c r="Z504" s="168">
        <f t="shared" si="102"/>
        <v>0</v>
      </c>
      <c r="AA504" s="346">
        <f t="shared" si="103"/>
        <v>0</v>
      </c>
      <c r="AB504" s="344">
        <f>IF(Y504&gt;0,VLOOKUP($Y504,'Reference Data 2'!$B$7:$C$71,2),0)</f>
        <v>0</v>
      </c>
      <c r="AC504" s="347">
        <f t="shared" si="104"/>
        <v>0</v>
      </c>
      <c r="AD504" s="348">
        <f t="shared" si="105"/>
        <v>0</v>
      </c>
      <c r="AE504" s="349">
        <f>IF(Y504&gt;0,VLOOKUP($Y504,'Reference Data 2'!$B$9:$D$71,3),0)</f>
        <v>0</v>
      </c>
      <c r="AF504" s="347">
        <f t="shared" si="106"/>
        <v>0</v>
      </c>
      <c r="AG504" s="346">
        <f t="shared" si="107"/>
        <v>0</v>
      </c>
      <c r="AH504" s="350">
        <f t="shared" si="108"/>
        <v>0</v>
      </c>
      <c r="AI504" s="351">
        <f t="shared" si="109"/>
        <v>0</v>
      </c>
      <c r="AJ504" s="352">
        <f t="shared" si="110"/>
        <v>0</v>
      </c>
      <c r="AK504" s="349">
        <f>IF(AA504&gt;0,VLOOKUP(C504,'Reference Data 1'!$N$13:$O$17,2),0)</f>
        <v>0</v>
      </c>
      <c r="AL504" s="346">
        <f t="shared" si="111"/>
        <v>0</v>
      </c>
      <c r="AM504" s="353">
        <f t="shared" si="112"/>
        <v>0</v>
      </c>
      <c r="AN504" s="354">
        <f t="shared" si="113"/>
        <v>0</v>
      </c>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row>
    <row r="505" spans="1:219" ht="13.9" customHeight="1">
      <c r="A505" s="392"/>
      <c r="B505" s="160"/>
      <c r="C505" s="161"/>
      <c r="D505" s="161"/>
      <c r="E505" s="255"/>
      <c r="F505" s="396">
        <v>0</v>
      </c>
      <c r="G505" s="181"/>
      <c r="H505" s="186"/>
      <c r="I505" s="162"/>
      <c r="J505" s="163"/>
      <c r="K505" s="164"/>
      <c r="L505" s="164"/>
      <c r="M505" s="187"/>
      <c r="N505" s="458"/>
      <c r="O505" s="463"/>
      <c r="P505" s="190"/>
      <c r="Q505" s="165"/>
      <c r="R505" s="166"/>
      <c r="S505" s="191"/>
      <c r="T505" s="195"/>
      <c r="U505" s="167"/>
      <c r="V505" s="196"/>
      <c r="W505" s="199">
        <f t="shared" si="100"/>
        <v>0</v>
      </c>
      <c r="X505" s="344">
        <f>IF(G505&gt;0,HLOOKUP(C505,'Utility Allowances'!$O$33:$S$34,2),0)</f>
        <v>0</v>
      </c>
      <c r="Y505" s="345">
        <f t="shared" si="101"/>
        <v>0</v>
      </c>
      <c r="Z505" s="168">
        <f t="shared" si="102"/>
        <v>0</v>
      </c>
      <c r="AA505" s="346">
        <f t="shared" si="103"/>
        <v>0</v>
      </c>
      <c r="AB505" s="344">
        <f>IF(Y505&gt;0,VLOOKUP($Y505,'Reference Data 2'!$B$7:$C$71,2),0)</f>
        <v>0</v>
      </c>
      <c r="AC505" s="347">
        <f t="shared" si="104"/>
        <v>0</v>
      </c>
      <c r="AD505" s="348">
        <f t="shared" si="105"/>
        <v>0</v>
      </c>
      <c r="AE505" s="349">
        <f>IF(Y505&gt;0,VLOOKUP($Y505,'Reference Data 2'!$B$9:$D$71,3),0)</f>
        <v>0</v>
      </c>
      <c r="AF505" s="347">
        <f t="shared" si="106"/>
        <v>0</v>
      </c>
      <c r="AG505" s="346">
        <f t="shared" si="107"/>
        <v>0</v>
      </c>
      <c r="AH505" s="350">
        <f t="shared" si="108"/>
        <v>0</v>
      </c>
      <c r="AI505" s="351">
        <f t="shared" si="109"/>
        <v>0</v>
      </c>
      <c r="AJ505" s="352">
        <f t="shared" si="110"/>
        <v>0</v>
      </c>
      <c r="AK505" s="349">
        <f>IF(AA505&gt;0,VLOOKUP(C505,'Reference Data 1'!$N$13:$O$17,2),0)</f>
        <v>0</v>
      </c>
      <c r="AL505" s="346">
        <f t="shared" si="111"/>
        <v>0</v>
      </c>
      <c r="AM505" s="353">
        <f t="shared" si="112"/>
        <v>0</v>
      </c>
      <c r="AN505" s="354">
        <f t="shared" si="113"/>
        <v>0</v>
      </c>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row>
    <row r="506" spans="1:219" ht="13.9" customHeight="1">
      <c r="A506" s="392"/>
      <c r="B506" s="160"/>
      <c r="C506" s="161"/>
      <c r="D506" s="161"/>
      <c r="E506" s="255"/>
      <c r="F506" s="396">
        <v>0</v>
      </c>
      <c r="G506" s="181"/>
      <c r="H506" s="186"/>
      <c r="I506" s="162"/>
      <c r="J506" s="163"/>
      <c r="K506" s="164"/>
      <c r="L506" s="164"/>
      <c r="M506" s="187"/>
      <c r="N506" s="458"/>
      <c r="O506" s="463"/>
      <c r="P506" s="190"/>
      <c r="Q506" s="165"/>
      <c r="R506" s="166"/>
      <c r="S506" s="191"/>
      <c r="T506" s="195"/>
      <c r="U506" s="167"/>
      <c r="V506" s="196"/>
      <c r="W506" s="199">
        <f t="shared" si="100"/>
        <v>0</v>
      </c>
      <c r="X506" s="344">
        <f>IF(G506&gt;0,HLOOKUP(C506,'Utility Allowances'!$O$33:$S$34,2),0)</f>
        <v>0</v>
      </c>
      <c r="Y506" s="345">
        <f t="shared" si="101"/>
        <v>0</v>
      </c>
      <c r="Z506" s="168">
        <f t="shared" si="102"/>
        <v>0</v>
      </c>
      <c r="AA506" s="346">
        <f t="shared" si="103"/>
        <v>0</v>
      </c>
      <c r="AB506" s="344">
        <f>IF(Y506&gt;0,VLOOKUP($Y506,'Reference Data 2'!$B$7:$C$71,2),0)</f>
        <v>0</v>
      </c>
      <c r="AC506" s="347">
        <f t="shared" si="104"/>
        <v>0</v>
      </c>
      <c r="AD506" s="348">
        <f t="shared" si="105"/>
        <v>0</v>
      </c>
      <c r="AE506" s="349">
        <f>IF(Y506&gt;0,VLOOKUP($Y506,'Reference Data 2'!$B$9:$D$71,3),0)</f>
        <v>0</v>
      </c>
      <c r="AF506" s="347">
        <f t="shared" si="106"/>
        <v>0</v>
      </c>
      <c r="AG506" s="346">
        <f t="shared" si="107"/>
        <v>0</v>
      </c>
      <c r="AH506" s="350">
        <f t="shared" si="108"/>
        <v>0</v>
      </c>
      <c r="AI506" s="351">
        <f t="shared" si="109"/>
        <v>0</v>
      </c>
      <c r="AJ506" s="352">
        <f t="shared" si="110"/>
        <v>0</v>
      </c>
      <c r="AK506" s="349">
        <f>IF(AA506&gt;0,VLOOKUP(C506,'Reference Data 1'!$N$13:$O$17,2),0)</f>
        <v>0</v>
      </c>
      <c r="AL506" s="346">
        <f t="shared" si="111"/>
        <v>0</v>
      </c>
      <c r="AM506" s="353">
        <f t="shared" si="112"/>
        <v>0</v>
      </c>
      <c r="AN506" s="354">
        <f t="shared" si="113"/>
        <v>0</v>
      </c>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row>
    <row r="507" spans="1:219" ht="13.9" customHeight="1">
      <c r="A507" s="392"/>
      <c r="B507" s="160"/>
      <c r="C507" s="161"/>
      <c r="D507" s="161"/>
      <c r="E507" s="255"/>
      <c r="F507" s="396">
        <v>0</v>
      </c>
      <c r="G507" s="181"/>
      <c r="H507" s="186"/>
      <c r="I507" s="162"/>
      <c r="J507" s="163"/>
      <c r="K507" s="164"/>
      <c r="L507" s="164"/>
      <c r="M507" s="187"/>
      <c r="N507" s="458"/>
      <c r="O507" s="463"/>
      <c r="P507" s="190"/>
      <c r="Q507" s="165"/>
      <c r="R507" s="166"/>
      <c r="S507" s="191"/>
      <c r="T507" s="195"/>
      <c r="U507" s="167"/>
      <c r="V507" s="196"/>
      <c r="W507" s="199">
        <f t="shared" si="100"/>
        <v>0</v>
      </c>
      <c r="X507" s="344">
        <f>IF(G507&gt;0,HLOOKUP(C507,'Utility Allowances'!$O$33:$S$34,2),0)</f>
        <v>0</v>
      </c>
      <c r="Y507" s="345">
        <f t="shared" si="101"/>
        <v>0</v>
      </c>
      <c r="Z507" s="168">
        <f t="shared" si="102"/>
        <v>0</v>
      </c>
      <c r="AA507" s="346">
        <f t="shared" si="103"/>
        <v>0</v>
      </c>
      <c r="AB507" s="344">
        <f>IF(Y507&gt;0,VLOOKUP($Y507,'Reference Data 2'!$B$7:$C$71,2),0)</f>
        <v>0</v>
      </c>
      <c r="AC507" s="347">
        <f t="shared" si="104"/>
        <v>0</v>
      </c>
      <c r="AD507" s="348">
        <f t="shared" si="105"/>
        <v>0</v>
      </c>
      <c r="AE507" s="349">
        <f>IF(Y507&gt;0,VLOOKUP($Y507,'Reference Data 2'!$B$9:$D$71,3),0)</f>
        <v>0</v>
      </c>
      <c r="AF507" s="347">
        <f t="shared" si="106"/>
        <v>0</v>
      </c>
      <c r="AG507" s="346">
        <f t="shared" si="107"/>
        <v>0</v>
      </c>
      <c r="AH507" s="350">
        <f t="shared" si="108"/>
        <v>0</v>
      </c>
      <c r="AI507" s="351">
        <f t="shared" si="109"/>
        <v>0</v>
      </c>
      <c r="AJ507" s="352">
        <f t="shared" si="110"/>
        <v>0</v>
      </c>
      <c r="AK507" s="349">
        <f>IF(AA507&gt;0,VLOOKUP(C507,'Reference Data 1'!$N$13:$O$17,2),0)</f>
        <v>0</v>
      </c>
      <c r="AL507" s="346">
        <f t="shared" si="111"/>
        <v>0</v>
      </c>
      <c r="AM507" s="353">
        <f t="shared" si="112"/>
        <v>0</v>
      </c>
      <c r="AN507" s="354">
        <f t="shared" si="113"/>
        <v>0</v>
      </c>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row>
    <row r="508" spans="1:219" ht="13.9" customHeight="1">
      <c r="A508" s="392"/>
      <c r="B508" s="160"/>
      <c r="C508" s="161"/>
      <c r="D508" s="161"/>
      <c r="E508" s="255"/>
      <c r="F508" s="396">
        <v>0</v>
      </c>
      <c r="G508" s="181"/>
      <c r="H508" s="186"/>
      <c r="I508" s="162"/>
      <c r="J508" s="163"/>
      <c r="K508" s="164"/>
      <c r="L508" s="164"/>
      <c r="M508" s="187"/>
      <c r="N508" s="458"/>
      <c r="O508" s="463"/>
      <c r="P508" s="190"/>
      <c r="Q508" s="165"/>
      <c r="R508" s="166"/>
      <c r="S508" s="191"/>
      <c r="T508" s="195"/>
      <c r="U508" s="167"/>
      <c r="V508" s="196"/>
      <c r="W508" s="199">
        <f t="shared" si="100"/>
        <v>0</v>
      </c>
      <c r="X508" s="344">
        <f>IF(G508&gt;0,HLOOKUP(C508,'Utility Allowances'!$O$33:$S$34,2),0)</f>
        <v>0</v>
      </c>
      <c r="Y508" s="345">
        <f t="shared" si="101"/>
        <v>0</v>
      </c>
      <c r="Z508" s="168">
        <f t="shared" si="102"/>
        <v>0</v>
      </c>
      <c r="AA508" s="346">
        <f t="shared" si="103"/>
        <v>0</v>
      </c>
      <c r="AB508" s="344">
        <f>IF(Y508&gt;0,VLOOKUP($Y508,'Reference Data 2'!$B$7:$C$71,2),0)</f>
        <v>0</v>
      </c>
      <c r="AC508" s="347">
        <f t="shared" si="104"/>
        <v>0</v>
      </c>
      <c r="AD508" s="348">
        <f t="shared" si="105"/>
        <v>0</v>
      </c>
      <c r="AE508" s="349">
        <f>IF(Y508&gt;0,VLOOKUP($Y508,'Reference Data 2'!$B$9:$D$71,3),0)</f>
        <v>0</v>
      </c>
      <c r="AF508" s="347">
        <f t="shared" si="106"/>
        <v>0</v>
      </c>
      <c r="AG508" s="346">
        <f t="shared" si="107"/>
        <v>0</v>
      </c>
      <c r="AH508" s="350">
        <f t="shared" si="108"/>
        <v>0</v>
      </c>
      <c r="AI508" s="351">
        <f t="shared" si="109"/>
        <v>0</v>
      </c>
      <c r="AJ508" s="352">
        <f t="shared" si="110"/>
        <v>0</v>
      </c>
      <c r="AK508" s="349">
        <f>IF(AA508&gt;0,VLOOKUP(C508,'Reference Data 1'!$N$13:$O$17,2),0)</f>
        <v>0</v>
      </c>
      <c r="AL508" s="346">
        <f t="shared" si="111"/>
        <v>0</v>
      </c>
      <c r="AM508" s="353">
        <f t="shared" si="112"/>
        <v>0</v>
      </c>
      <c r="AN508" s="354">
        <f t="shared" si="113"/>
        <v>0</v>
      </c>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row>
    <row r="509" spans="1:219" ht="13.9" customHeight="1">
      <c r="A509" s="392"/>
      <c r="B509" s="160"/>
      <c r="C509" s="161"/>
      <c r="D509" s="161"/>
      <c r="E509" s="255"/>
      <c r="F509" s="396">
        <v>0</v>
      </c>
      <c r="G509" s="181"/>
      <c r="H509" s="186"/>
      <c r="I509" s="162"/>
      <c r="J509" s="163"/>
      <c r="K509" s="164"/>
      <c r="L509" s="164"/>
      <c r="M509" s="187"/>
      <c r="N509" s="458"/>
      <c r="O509" s="463"/>
      <c r="P509" s="190"/>
      <c r="Q509" s="165"/>
      <c r="R509" s="166"/>
      <c r="S509" s="191"/>
      <c r="T509" s="195"/>
      <c r="U509" s="167"/>
      <c r="V509" s="196"/>
      <c r="W509" s="199">
        <f t="shared" si="100"/>
        <v>0</v>
      </c>
      <c r="X509" s="344">
        <f>IF(G509&gt;0,HLOOKUP(C509,'Utility Allowances'!$O$33:$S$34,2),0)</f>
        <v>0</v>
      </c>
      <c r="Y509" s="345">
        <f t="shared" si="101"/>
        <v>0</v>
      </c>
      <c r="Z509" s="168">
        <f t="shared" si="102"/>
        <v>0</v>
      </c>
      <c r="AA509" s="346">
        <f t="shared" si="103"/>
        <v>0</v>
      </c>
      <c r="AB509" s="344">
        <f>IF(Y509&gt;0,VLOOKUP($Y509,'Reference Data 2'!$B$7:$C$71,2),0)</f>
        <v>0</v>
      </c>
      <c r="AC509" s="347">
        <f t="shared" si="104"/>
        <v>0</v>
      </c>
      <c r="AD509" s="348">
        <f t="shared" si="105"/>
        <v>0</v>
      </c>
      <c r="AE509" s="349">
        <f>IF(Y509&gt;0,VLOOKUP($Y509,'Reference Data 2'!$B$9:$D$71,3),0)</f>
        <v>0</v>
      </c>
      <c r="AF509" s="347">
        <f t="shared" si="106"/>
        <v>0</v>
      </c>
      <c r="AG509" s="346">
        <f t="shared" si="107"/>
        <v>0</v>
      </c>
      <c r="AH509" s="350">
        <f t="shared" si="108"/>
        <v>0</v>
      </c>
      <c r="AI509" s="351">
        <f t="shared" si="109"/>
        <v>0</v>
      </c>
      <c r="AJ509" s="352">
        <f t="shared" si="110"/>
        <v>0</v>
      </c>
      <c r="AK509" s="349">
        <f>IF(AA509&gt;0,VLOOKUP(C509,'Reference Data 1'!$N$13:$O$17,2),0)</f>
        <v>0</v>
      </c>
      <c r="AL509" s="346">
        <f t="shared" si="111"/>
        <v>0</v>
      </c>
      <c r="AM509" s="353">
        <f t="shared" si="112"/>
        <v>0</v>
      </c>
      <c r="AN509" s="354">
        <f t="shared" si="113"/>
        <v>0</v>
      </c>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row>
    <row r="510" spans="1:219" ht="13.9" customHeight="1">
      <c r="A510" s="392"/>
      <c r="B510" s="160"/>
      <c r="C510" s="161"/>
      <c r="D510" s="161"/>
      <c r="E510" s="255"/>
      <c r="F510" s="396">
        <v>0</v>
      </c>
      <c r="G510" s="181"/>
      <c r="H510" s="186"/>
      <c r="I510" s="162"/>
      <c r="J510" s="163"/>
      <c r="K510" s="164"/>
      <c r="L510" s="164"/>
      <c r="M510" s="187"/>
      <c r="N510" s="458"/>
      <c r="O510" s="463"/>
      <c r="P510" s="190"/>
      <c r="Q510" s="165"/>
      <c r="R510" s="166"/>
      <c r="S510" s="191"/>
      <c r="T510" s="195"/>
      <c r="U510" s="167"/>
      <c r="V510" s="196"/>
      <c r="W510" s="199">
        <f t="shared" si="100"/>
        <v>0</v>
      </c>
      <c r="X510" s="344">
        <f>IF(G510&gt;0,HLOOKUP(C510,'Utility Allowances'!$O$33:$S$34,2),0)</f>
        <v>0</v>
      </c>
      <c r="Y510" s="345">
        <f t="shared" si="101"/>
        <v>0</v>
      </c>
      <c r="Z510" s="168">
        <f t="shared" si="102"/>
        <v>0</v>
      </c>
      <c r="AA510" s="346">
        <f t="shared" si="103"/>
        <v>0</v>
      </c>
      <c r="AB510" s="344">
        <f>IF(Y510&gt;0,VLOOKUP($Y510,'Reference Data 2'!$B$7:$C$71,2),0)</f>
        <v>0</v>
      </c>
      <c r="AC510" s="347">
        <f t="shared" si="104"/>
        <v>0</v>
      </c>
      <c r="AD510" s="348">
        <f t="shared" si="105"/>
        <v>0</v>
      </c>
      <c r="AE510" s="349">
        <f>IF(Y510&gt;0,VLOOKUP($Y510,'Reference Data 2'!$B$9:$D$71,3),0)</f>
        <v>0</v>
      </c>
      <c r="AF510" s="347">
        <f t="shared" si="106"/>
        <v>0</v>
      </c>
      <c r="AG510" s="346">
        <f t="shared" si="107"/>
        <v>0</v>
      </c>
      <c r="AH510" s="350">
        <f t="shared" si="108"/>
        <v>0</v>
      </c>
      <c r="AI510" s="351">
        <f t="shared" si="109"/>
        <v>0</v>
      </c>
      <c r="AJ510" s="352">
        <f t="shared" si="110"/>
        <v>0</v>
      </c>
      <c r="AK510" s="349">
        <f>IF(AA510&gt;0,VLOOKUP(C510,'Reference Data 1'!$N$13:$O$17,2),0)</f>
        <v>0</v>
      </c>
      <c r="AL510" s="346">
        <f t="shared" si="111"/>
        <v>0</v>
      </c>
      <c r="AM510" s="353">
        <f t="shared" si="112"/>
        <v>0</v>
      </c>
      <c r="AN510" s="354">
        <f t="shared" si="113"/>
        <v>0</v>
      </c>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c r="GU510" s="23"/>
      <c r="GV510" s="23"/>
      <c r="GW510" s="23"/>
      <c r="GX510" s="23"/>
      <c r="GY510" s="23"/>
      <c r="GZ510" s="23"/>
      <c r="HA510" s="23"/>
      <c r="HB510" s="23"/>
      <c r="HC510" s="23"/>
      <c r="HD510" s="23"/>
      <c r="HE510" s="23"/>
      <c r="HF510" s="23"/>
      <c r="HG510" s="23"/>
      <c r="HH510" s="23"/>
      <c r="HI510" s="23"/>
      <c r="HJ510" s="23"/>
      <c r="HK510" s="23"/>
    </row>
    <row r="511" spans="1:219" ht="13.9" customHeight="1">
      <c r="A511" s="392"/>
      <c r="B511" s="160"/>
      <c r="C511" s="161"/>
      <c r="D511" s="161"/>
      <c r="E511" s="255"/>
      <c r="F511" s="396">
        <v>0</v>
      </c>
      <c r="G511" s="181"/>
      <c r="H511" s="186"/>
      <c r="I511" s="162"/>
      <c r="J511" s="163"/>
      <c r="K511" s="164"/>
      <c r="L511" s="164"/>
      <c r="M511" s="187"/>
      <c r="N511" s="458"/>
      <c r="O511" s="463"/>
      <c r="P511" s="190"/>
      <c r="Q511" s="165"/>
      <c r="R511" s="166"/>
      <c r="S511" s="191"/>
      <c r="T511" s="195"/>
      <c r="U511" s="167"/>
      <c r="V511" s="196"/>
      <c r="W511" s="199">
        <f t="shared" si="100"/>
        <v>0</v>
      </c>
      <c r="X511" s="344">
        <f>IF(G511&gt;0,HLOOKUP(C511,'Utility Allowances'!$O$33:$S$34,2),0)</f>
        <v>0</v>
      </c>
      <c r="Y511" s="345">
        <f t="shared" si="101"/>
        <v>0</v>
      </c>
      <c r="Z511" s="168">
        <f t="shared" si="102"/>
        <v>0</v>
      </c>
      <c r="AA511" s="346">
        <f t="shared" si="103"/>
        <v>0</v>
      </c>
      <c r="AB511" s="344">
        <f>IF(Y511&gt;0,VLOOKUP($Y511,'Reference Data 2'!$B$7:$C$71,2),0)</f>
        <v>0</v>
      </c>
      <c r="AC511" s="347">
        <f t="shared" si="104"/>
        <v>0</v>
      </c>
      <c r="AD511" s="348">
        <f t="shared" si="105"/>
        <v>0</v>
      </c>
      <c r="AE511" s="349">
        <f>IF(Y511&gt;0,VLOOKUP($Y511,'Reference Data 2'!$B$9:$D$71,3),0)</f>
        <v>0</v>
      </c>
      <c r="AF511" s="347">
        <f t="shared" si="106"/>
        <v>0</v>
      </c>
      <c r="AG511" s="346">
        <f t="shared" si="107"/>
        <v>0</v>
      </c>
      <c r="AH511" s="350">
        <f t="shared" si="108"/>
        <v>0</v>
      </c>
      <c r="AI511" s="351">
        <f t="shared" si="109"/>
        <v>0</v>
      </c>
      <c r="AJ511" s="352">
        <f t="shared" si="110"/>
        <v>0</v>
      </c>
      <c r="AK511" s="349">
        <f>IF(AA511&gt;0,VLOOKUP(C511,'Reference Data 1'!$N$13:$O$17,2),0)</f>
        <v>0</v>
      </c>
      <c r="AL511" s="346">
        <f t="shared" si="111"/>
        <v>0</v>
      </c>
      <c r="AM511" s="353">
        <f t="shared" si="112"/>
        <v>0</v>
      </c>
      <c r="AN511" s="354">
        <f t="shared" si="113"/>
        <v>0</v>
      </c>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c r="GU511" s="23"/>
      <c r="GV511" s="23"/>
      <c r="GW511" s="23"/>
      <c r="GX511" s="23"/>
      <c r="GY511" s="23"/>
      <c r="GZ511" s="23"/>
      <c r="HA511" s="23"/>
      <c r="HB511" s="23"/>
      <c r="HC511" s="23"/>
      <c r="HD511" s="23"/>
      <c r="HE511" s="23"/>
      <c r="HF511" s="23"/>
      <c r="HG511" s="23"/>
      <c r="HH511" s="23"/>
      <c r="HI511" s="23"/>
      <c r="HJ511" s="23"/>
      <c r="HK511" s="23"/>
    </row>
    <row r="512" spans="1:219" ht="13.9" customHeight="1">
      <c r="A512" s="392"/>
      <c r="B512" s="160"/>
      <c r="C512" s="161"/>
      <c r="D512" s="161"/>
      <c r="E512" s="255"/>
      <c r="F512" s="396">
        <v>0</v>
      </c>
      <c r="G512" s="181"/>
      <c r="H512" s="186"/>
      <c r="I512" s="162"/>
      <c r="J512" s="163"/>
      <c r="K512" s="164"/>
      <c r="L512" s="164"/>
      <c r="M512" s="187"/>
      <c r="N512" s="458"/>
      <c r="O512" s="463"/>
      <c r="P512" s="190"/>
      <c r="Q512" s="165"/>
      <c r="R512" s="166"/>
      <c r="S512" s="191"/>
      <c r="T512" s="195"/>
      <c r="U512" s="167"/>
      <c r="V512" s="196"/>
      <c r="W512" s="199">
        <f t="shared" si="100"/>
        <v>0</v>
      </c>
      <c r="X512" s="344">
        <f>IF(G512&gt;0,HLOOKUP(C512,'Utility Allowances'!$O$33:$S$34,2),0)</f>
        <v>0</v>
      </c>
      <c r="Y512" s="345">
        <f t="shared" si="101"/>
        <v>0</v>
      </c>
      <c r="Z512" s="168">
        <f t="shared" si="102"/>
        <v>0</v>
      </c>
      <c r="AA512" s="346">
        <f t="shared" si="103"/>
        <v>0</v>
      </c>
      <c r="AB512" s="344">
        <f>IF(Y512&gt;0,VLOOKUP($Y512,'Reference Data 2'!$B$7:$C$71,2),0)</f>
        <v>0</v>
      </c>
      <c r="AC512" s="347">
        <f t="shared" si="104"/>
        <v>0</v>
      </c>
      <c r="AD512" s="348">
        <f t="shared" si="105"/>
        <v>0</v>
      </c>
      <c r="AE512" s="349">
        <f>IF(Y512&gt;0,VLOOKUP($Y512,'Reference Data 2'!$B$9:$D$71,3),0)</f>
        <v>0</v>
      </c>
      <c r="AF512" s="347">
        <f t="shared" si="106"/>
        <v>0</v>
      </c>
      <c r="AG512" s="346">
        <f t="shared" si="107"/>
        <v>0</v>
      </c>
      <c r="AH512" s="350">
        <f t="shared" si="108"/>
        <v>0</v>
      </c>
      <c r="AI512" s="351">
        <f t="shared" si="109"/>
        <v>0</v>
      </c>
      <c r="AJ512" s="352">
        <f t="shared" si="110"/>
        <v>0</v>
      </c>
      <c r="AK512" s="349">
        <f>IF(AA512&gt;0,VLOOKUP(C512,'Reference Data 1'!$N$13:$O$17,2),0)</f>
        <v>0</v>
      </c>
      <c r="AL512" s="346">
        <f t="shared" si="111"/>
        <v>0</v>
      </c>
      <c r="AM512" s="353">
        <f t="shared" si="112"/>
        <v>0</v>
      </c>
      <c r="AN512" s="354">
        <f t="shared" si="113"/>
        <v>0</v>
      </c>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row>
    <row r="513" spans="1:219" ht="13.9" customHeight="1">
      <c r="A513" s="392"/>
      <c r="B513" s="160"/>
      <c r="C513" s="161"/>
      <c r="D513" s="161"/>
      <c r="E513" s="255"/>
      <c r="F513" s="396">
        <v>0</v>
      </c>
      <c r="G513" s="181"/>
      <c r="H513" s="186"/>
      <c r="I513" s="162"/>
      <c r="J513" s="163"/>
      <c r="K513" s="164"/>
      <c r="L513" s="164"/>
      <c r="M513" s="187"/>
      <c r="N513" s="458"/>
      <c r="O513" s="463"/>
      <c r="P513" s="190"/>
      <c r="Q513" s="165"/>
      <c r="R513" s="166"/>
      <c r="S513" s="191"/>
      <c r="T513" s="195"/>
      <c r="U513" s="167"/>
      <c r="V513" s="196"/>
      <c r="W513" s="199">
        <f t="shared" si="100"/>
        <v>0</v>
      </c>
      <c r="X513" s="344">
        <f>IF(G513&gt;0,HLOOKUP(C513,'Utility Allowances'!$O$33:$S$34,2),0)</f>
        <v>0</v>
      </c>
      <c r="Y513" s="345">
        <f t="shared" si="101"/>
        <v>0</v>
      </c>
      <c r="Z513" s="168">
        <f t="shared" si="102"/>
        <v>0</v>
      </c>
      <c r="AA513" s="346">
        <f t="shared" si="103"/>
        <v>0</v>
      </c>
      <c r="AB513" s="344">
        <f>IF(Y513&gt;0,VLOOKUP($Y513,'Reference Data 2'!$B$7:$C$71,2),0)</f>
        <v>0</v>
      </c>
      <c r="AC513" s="347">
        <f t="shared" si="104"/>
        <v>0</v>
      </c>
      <c r="AD513" s="348">
        <f t="shared" si="105"/>
        <v>0</v>
      </c>
      <c r="AE513" s="349">
        <f>IF(Y513&gt;0,VLOOKUP($Y513,'Reference Data 2'!$B$9:$D$71,3),0)</f>
        <v>0</v>
      </c>
      <c r="AF513" s="347">
        <f t="shared" si="106"/>
        <v>0</v>
      </c>
      <c r="AG513" s="346">
        <f t="shared" si="107"/>
        <v>0</v>
      </c>
      <c r="AH513" s="350">
        <f t="shared" si="108"/>
        <v>0</v>
      </c>
      <c r="AI513" s="351">
        <f t="shared" si="109"/>
        <v>0</v>
      </c>
      <c r="AJ513" s="352">
        <f t="shared" si="110"/>
        <v>0</v>
      </c>
      <c r="AK513" s="349">
        <f>IF(AA513&gt;0,VLOOKUP(C513,'Reference Data 1'!$N$13:$O$17,2),0)</f>
        <v>0</v>
      </c>
      <c r="AL513" s="346">
        <f t="shared" si="111"/>
        <v>0</v>
      </c>
      <c r="AM513" s="353">
        <f t="shared" si="112"/>
        <v>0</v>
      </c>
      <c r="AN513" s="354">
        <f t="shared" si="113"/>
        <v>0</v>
      </c>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row>
    <row r="514" spans="1:219" ht="13.9" customHeight="1">
      <c r="A514" s="392"/>
      <c r="B514" s="160"/>
      <c r="C514" s="161"/>
      <c r="D514" s="161"/>
      <c r="E514" s="255"/>
      <c r="F514" s="396">
        <v>0</v>
      </c>
      <c r="G514" s="181"/>
      <c r="H514" s="186"/>
      <c r="I514" s="162"/>
      <c r="J514" s="163"/>
      <c r="K514" s="164"/>
      <c r="L514" s="164"/>
      <c r="M514" s="187"/>
      <c r="N514" s="458"/>
      <c r="O514" s="463"/>
      <c r="P514" s="190"/>
      <c r="Q514" s="165"/>
      <c r="R514" s="166"/>
      <c r="S514" s="191"/>
      <c r="T514" s="195"/>
      <c r="U514" s="167"/>
      <c r="V514" s="196"/>
      <c r="W514" s="199">
        <f t="shared" si="100"/>
        <v>0</v>
      </c>
      <c r="X514" s="344">
        <f>IF(G514&gt;0,HLOOKUP(C514,'Utility Allowances'!$O$33:$S$34,2),0)</f>
        <v>0</v>
      </c>
      <c r="Y514" s="345">
        <f t="shared" si="101"/>
        <v>0</v>
      </c>
      <c r="Z514" s="168">
        <f t="shared" si="102"/>
        <v>0</v>
      </c>
      <c r="AA514" s="346">
        <f t="shared" si="103"/>
        <v>0</v>
      </c>
      <c r="AB514" s="344">
        <f>IF(Y514&gt;0,VLOOKUP($Y514,'Reference Data 2'!$B$7:$C$71,2),0)</f>
        <v>0</v>
      </c>
      <c r="AC514" s="347">
        <f t="shared" si="104"/>
        <v>0</v>
      </c>
      <c r="AD514" s="348">
        <f t="shared" si="105"/>
        <v>0</v>
      </c>
      <c r="AE514" s="349">
        <f>IF(Y514&gt;0,VLOOKUP($Y514,'Reference Data 2'!$B$9:$D$71,3),0)</f>
        <v>0</v>
      </c>
      <c r="AF514" s="347">
        <f t="shared" si="106"/>
        <v>0</v>
      </c>
      <c r="AG514" s="346">
        <f t="shared" si="107"/>
        <v>0</v>
      </c>
      <c r="AH514" s="350">
        <f t="shared" si="108"/>
        <v>0</v>
      </c>
      <c r="AI514" s="351">
        <f t="shared" si="109"/>
        <v>0</v>
      </c>
      <c r="AJ514" s="352">
        <f t="shared" si="110"/>
        <v>0</v>
      </c>
      <c r="AK514" s="349">
        <f>IF(AA514&gt;0,VLOOKUP(C514,'Reference Data 1'!$N$13:$O$17,2),0)</f>
        <v>0</v>
      </c>
      <c r="AL514" s="346">
        <f t="shared" si="111"/>
        <v>0</v>
      </c>
      <c r="AM514" s="353">
        <f t="shared" si="112"/>
        <v>0</v>
      </c>
      <c r="AN514" s="354">
        <f t="shared" si="113"/>
        <v>0</v>
      </c>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row>
    <row r="515" spans="1:219" ht="13.9" customHeight="1">
      <c r="A515" s="392"/>
      <c r="B515" s="160"/>
      <c r="C515" s="161"/>
      <c r="D515" s="161"/>
      <c r="E515" s="255"/>
      <c r="F515" s="396">
        <v>0</v>
      </c>
      <c r="G515" s="181"/>
      <c r="H515" s="186"/>
      <c r="I515" s="162"/>
      <c r="J515" s="163"/>
      <c r="K515" s="164"/>
      <c r="L515" s="164"/>
      <c r="M515" s="187"/>
      <c r="N515" s="458"/>
      <c r="O515" s="463"/>
      <c r="P515" s="190"/>
      <c r="Q515" s="165"/>
      <c r="R515" s="166"/>
      <c r="S515" s="191"/>
      <c r="T515" s="195"/>
      <c r="U515" s="167"/>
      <c r="V515" s="196"/>
      <c r="W515" s="199">
        <f t="shared" si="100"/>
        <v>0</v>
      </c>
      <c r="X515" s="344">
        <f>IF(G515&gt;0,HLOOKUP(C515,'Utility Allowances'!$O$33:$S$34,2),0)</f>
        <v>0</v>
      </c>
      <c r="Y515" s="345">
        <f t="shared" si="101"/>
        <v>0</v>
      </c>
      <c r="Z515" s="168">
        <f t="shared" si="102"/>
        <v>0</v>
      </c>
      <c r="AA515" s="346">
        <f t="shared" si="103"/>
        <v>0</v>
      </c>
      <c r="AB515" s="344">
        <f>IF(Y515&gt;0,VLOOKUP($Y515,'Reference Data 2'!$B$7:$C$71,2),0)</f>
        <v>0</v>
      </c>
      <c r="AC515" s="347">
        <f t="shared" si="104"/>
        <v>0</v>
      </c>
      <c r="AD515" s="348">
        <f t="shared" si="105"/>
        <v>0</v>
      </c>
      <c r="AE515" s="349">
        <f>IF(Y515&gt;0,VLOOKUP($Y515,'Reference Data 2'!$B$9:$D$71,3),0)</f>
        <v>0</v>
      </c>
      <c r="AF515" s="347">
        <f t="shared" si="106"/>
        <v>0</v>
      </c>
      <c r="AG515" s="346">
        <f t="shared" si="107"/>
        <v>0</v>
      </c>
      <c r="AH515" s="350">
        <f t="shared" si="108"/>
        <v>0</v>
      </c>
      <c r="AI515" s="351">
        <f t="shared" si="109"/>
        <v>0</v>
      </c>
      <c r="AJ515" s="352">
        <f t="shared" si="110"/>
        <v>0</v>
      </c>
      <c r="AK515" s="349">
        <f>IF(AA515&gt;0,VLOOKUP(C515,'Reference Data 1'!$N$13:$O$17,2),0)</f>
        <v>0</v>
      </c>
      <c r="AL515" s="346">
        <f t="shared" si="111"/>
        <v>0</v>
      </c>
      <c r="AM515" s="353">
        <f t="shared" si="112"/>
        <v>0</v>
      </c>
      <c r="AN515" s="354">
        <f t="shared" si="113"/>
        <v>0</v>
      </c>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row>
    <row r="516" spans="1:219" ht="13.9" customHeight="1">
      <c r="A516" s="392"/>
      <c r="B516" s="160"/>
      <c r="C516" s="161"/>
      <c r="D516" s="161"/>
      <c r="E516" s="255"/>
      <c r="F516" s="396">
        <v>0</v>
      </c>
      <c r="G516" s="181"/>
      <c r="H516" s="186"/>
      <c r="I516" s="162"/>
      <c r="J516" s="163"/>
      <c r="K516" s="164"/>
      <c r="L516" s="164"/>
      <c r="M516" s="187"/>
      <c r="N516" s="458"/>
      <c r="O516" s="463"/>
      <c r="P516" s="190"/>
      <c r="Q516" s="165"/>
      <c r="R516" s="166"/>
      <c r="S516" s="191"/>
      <c r="T516" s="195"/>
      <c r="U516" s="167"/>
      <c r="V516" s="196"/>
      <c r="W516" s="199">
        <f t="shared" si="100"/>
        <v>0</v>
      </c>
      <c r="X516" s="344">
        <f>IF(G516&gt;0,HLOOKUP(C516,'Utility Allowances'!$O$33:$S$34,2),0)</f>
        <v>0</v>
      </c>
      <c r="Y516" s="345">
        <f t="shared" si="101"/>
        <v>0</v>
      </c>
      <c r="Z516" s="168">
        <f t="shared" si="102"/>
        <v>0</v>
      </c>
      <c r="AA516" s="346">
        <f t="shared" si="103"/>
        <v>0</v>
      </c>
      <c r="AB516" s="344">
        <f>IF(Y516&gt;0,VLOOKUP($Y516,'Reference Data 2'!$B$7:$C$71,2),0)</f>
        <v>0</v>
      </c>
      <c r="AC516" s="347">
        <f t="shared" si="104"/>
        <v>0</v>
      </c>
      <c r="AD516" s="348">
        <f t="shared" si="105"/>
        <v>0</v>
      </c>
      <c r="AE516" s="349">
        <f>IF(Y516&gt;0,VLOOKUP($Y516,'Reference Data 2'!$B$9:$D$71,3),0)</f>
        <v>0</v>
      </c>
      <c r="AF516" s="347">
        <f t="shared" si="106"/>
        <v>0</v>
      </c>
      <c r="AG516" s="346">
        <f t="shared" si="107"/>
        <v>0</v>
      </c>
      <c r="AH516" s="350">
        <f t="shared" si="108"/>
        <v>0</v>
      </c>
      <c r="AI516" s="351">
        <f t="shared" si="109"/>
        <v>0</v>
      </c>
      <c r="AJ516" s="352">
        <f t="shared" si="110"/>
        <v>0</v>
      </c>
      <c r="AK516" s="349">
        <f>IF(AA516&gt;0,VLOOKUP(C516,'Reference Data 1'!$N$13:$O$17,2),0)</f>
        <v>0</v>
      </c>
      <c r="AL516" s="346">
        <f t="shared" si="111"/>
        <v>0</v>
      </c>
      <c r="AM516" s="353">
        <f t="shared" si="112"/>
        <v>0</v>
      </c>
      <c r="AN516" s="354">
        <f t="shared" si="113"/>
        <v>0</v>
      </c>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c r="GU516" s="23"/>
      <c r="GV516" s="23"/>
      <c r="GW516" s="23"/>
      <c r="GX516" s="23"/>
      <c r="GY516" s="23"/>
      <c r="GZ516" s="23"/>
      <c r="HA516" s="23"/>
      <c r="HB516" s="23"/>
      <c r="HC516" s="23"/>
      <c r="HD516" s="23"/>
      <c r="HE516" s="23"/>
      <c r="HF516" s="23"/>
      <c r="HG516" s="23"/>
      <c r="HH516" s="23"/>
      <c r="HI516" s="23"/>
      <c r="HJ516" s="23"/>
      <c r="HK516" s="23"/>
    </row>
    <row r="517" spans="1:219" ht="13.9" customHeight="1">
      <c r="A517" s="392"/>
      <c r="B517" s="160"/>
      <c r="C517" s="161"/>
      <c r="D517" s="161"/>
      <c r="E517" s="255"/>
      <c r="F517" s="396">
        <v>0</v>
      </c>
      <c r="G517" s="181"/>
      <c r="H517" s="186"/>
      <c r="I517" s="162"/>
      <c r="J517" s="163"/>
      <c r="K517" s="164"/>
      <c r="L517" s="164"/>
      <c r="M517" s="187"/>
      <c r="N517" s="458"/>
      <c r="O517" s="463"/>
      <c r="P517" s="190"/>
      <c r="Q517" s="165"/>
      <c r="R517" s="166"/>
      <c r="S517" s="191"/>
      <c r="T517" s="195"/>
      <c r="U517" s="167"/>
      <c r="V517" s="196"/>
      <c r="W517" s="199">
        <f t="shared" si="100"/>
        <v>0</v>
      </c>
      <c r="X517" s="344">
        <f>IF(G517&gt;0,HLOOKUP(C517,'Utility Allowances'!$O$33:$S$34,2),0)</f>
        <v>0</v>
      </c>
      <c r="Y517" s="345">
        <f t="shared" si="101"/>
        <v>0</v>
      </c>
      <c r="Z517" s="168">
        <f t="shared" si="102"/>
        <v>0</v>
      </c>
      <c r="AA517" s="346">
        <f t="shared" si="103"/>
        <v>0</v>
      </c>
      <c r="AB517" s="344">
        <f>IF(Y517&gt;0,VLOOKUP($Y517,'Reference Data 2'!$B$7:$C$71,2),0)</f>
        <v>0</v>
      </c>
      <c r="AC517" s="347">
        <f t="shared" si="104"/>
        <v>0</v>
      </c>
      <c r="AD517" s="348">
        <f t="shared" si="105"/>
        <v>0</v>
      </c>
      <c r="AE517" s="349">
        <f>IF(Y517&gt;0,VLOOKUP($Y517,'Reference Data 2'!$B$9:$D$71,3),0)</f>
        <v>0</v>
      </c>
      <c r="AF517" s="347">
        <f t="shared" si="106"/>
        <v>0</v>
      </c>
      <c r="AG517" s="346">
        <f t="shared" si="107"/>
        <v>0</v>
      </c>
      <c r="AH517" s="350">
        <f t="shared" si="108"/>
        <v>0</v>
      </c>
      <c r="AI517" s="351">
        <f t="shared" si="109"/>
        <v>0</v>
      </c>
      <c r="AJ517" s="352">
        <f t="shared" si="110"/>
        <v>0</v>
      </c>
      <c r="AK517" s="349">
        <f>IF(AA517&gt;0,VLOOKUP(C517,'Reference Data 1'!$N$13:$O$17,2),0)</f>
        <v>0</v>
      </c>
      <c r="AL517" s="346">
        <f t="shared" si="111"/>
        <v>0</v>
      </c>
      <c r="AM517" s="353">
        <f t="shared" si="112"/>
        <v>0</v>
      </c>
      <c r="AN517" s="354">
        <f t="shared" si="113"/>
        <v>0</v>
      </c>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row>
    <row r="518" spans="1:219" ht="13.9" customHeight="1">
      <c r="A518" s="392"/>
      <c r="B518" s="160"/>
      <c r="C518" s="161"/>
      <c r="D518" s="161"/>
      <c r="E518" s="255"/>
      <c r="F518" s="396">
        <v>0</v>
      </c>
      <c r="G518" s="181"/>
      <c r="H518" s="186"/>
      <c r="I518" s="162"/>
      <c r="J518" s="163"/>
      <c r="K518" s="164"/>
      <c r="L518" s="164"/>
      <c r="M518" s="187"/>
      <c r="N518" s="458"/>
      <c r="O518" s="463"/>
      <c r="P518" s="190"/>
      <c r="Q518" s="165"/>
      <c r="R518" s="166"/>
      <c r="S518" s="191"/>
      <c r="T518" s="195"/>
      <c r="U518" s="167"/>
      <c r="V518" s="196"/>
      <c r="W518" s="199">
        <f t="shared" si="100"/>
        <v>0</v>
      </c>
      <c r="X518" s="344">
        <f>IF(G518&gt;0,HLOOKUP(C518,'Utility Allowances'!$O$33:$S$34,2),0)</f>
        <v>0</v>
      </c>
      <c r="Y518" s="345">
        <f t="shared" si="101"/>
        <v>0</v>
      </c>
      <c r="Z518" s="168">
        <f t="shared" si="102"/>
        <v>0</v>
      </c>
      <c r="AA518" s="346">
        <f t="shared" si="103"/>
        <v>0</v>
      </c>
      <c r="AB518" s="344">
        <f>IF(Y518&gt;0,VLOOKUP($Y518,'Reference Data 2'!$B$7:$C$71,2),0)</f>
        <v>0</v>
      </c>
      <c r="AC518" s="347">
        <f t="shared" si="104"/>
        <v>0</v>
      </c>
      <c r="AD518" s="348">
        <f t="shared" si="105"/>
        <v>0</v>
      </c>
      <c r="AE518" s="349">
        <f>IF(Y518&gt;0,VLOOKUP($Y518,'Reference Data 2'!$B$9:$D$71,3),0)</f>
        <v>0</v>
      </c>
      <c r="AF518" s="347">
        <f t="shared" si="106"/>
        <v>0</v>
      </c>
      <c r="AG518" s="346">
        <f t="shared" si="107"/>
        <v>0</v>
      </c>
      <c r="AH518" s="350">
        <f t="shared" si="108"/>
        <v>0</v>
      </c>
      <c r="AI518" s="351">
        <f t="shared" si="109"/>
        <v>0</v>
      </c>
      <c r="AJ518" s="352">
        <f t="shared" si="110"/>
        <v>0</v>
      </c>
      <c r="AK518" s="349">
        <f>IF(AA518&gt;0,VLOOKUP(C518,'Reference Data 1'!$N$13:$O$17,2),0)</f>
        <v>0</v>
      </c>
      <c r="AL518" s="346">
        <f t="shared" si="111"/>
        <v>0</v>
      </c>
      <c r="AM518" s="353">
        <f t="shared" si="112"/>
        <v>0</v>
      </c>
      <c r="AN518" s="354">
        <f t="shared" si="113"/>
        <v>0</v>
      </c>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c r="GU518" s="23"/>
      <c r="GV518" s="23"/>
      <c r="GW518" s="23"/>
      <c r="GX518" s="23"/>
      <c r="GY518" s="23"/>
      <c r="GZ518" s="23"/>
      <c r="HA518" s="23"/>
      <c r="HB518" s="23"/>
      <c r="HC518" s="23"/>
      <c r="HD518" s="23"/>
      <c r="HE518" s="23"/>
      <c r="HF518" s="23"/>
      <c r="HG518" s="23"/>
      <c r="HH518" s="23"/>
      <c r="HI518" s="23"/>
      <c r="HJ518" s="23"/>
      <c r="HK518" s="23"/>
    </row>
    <row r="519" spans="1:219" ht="13.9" customHeight="1">
      <c r="A519" s="392"/>
      <c r="B519" s="160"/>
      <c r="C519" s="161"/>
      <c r="D519" s="161"/>
      <c r="E519" s="255"/>
      <c r="F519" s="396">
        <v>0</v>
      </c>
      <c r="G519" s="181"/>
      <c r="H519" s="186"/>
      <c r="I519" s="162"/>
      <c r="J519" s="163"/>
      <c r="K519" s="164"/>
      <c r="L519" s="164"/>
      <c r="M519" s="187"/>
      <c r="N519" s="458"/>
      <c r="O519" s="463"/>
      <c r="P519" s="190"/>
      <c r="Q519" s="165"/>
      <c r="R519" s="166"/>
      <c r="S519" s="191"/>
      <c r="T519" s="195"/>
      <c r="U519" s="167"/>
      <c r="V519" s="196"/>
      <c r="W519" s="199">
        <f t="shared" si="100"/>
        <v>0</v>
      </c>
      <c r="X519" s="344">
        <f>IF(G519&gt;0,HLOOKUP(C519,'Utility Allowances'!$O$33:$S$34,2),0)</f>
        <v>0</v>
      </c>
      <c r="Y519" s="345">
        <f t="shared" si="101"/>
        <v>0</v>
      </c>
      <c r="Z519" s="168">
        <f t="shared" si="102"/>
        <v>0</v>
      </c>
      <c r="AA519" s="346">
        <f t="shared" si="103"/>
        <v>0</v>
      </c>
      <c r="AB519" s="344">
        <f>IF(Y519&gt;0,VLOOKUP($Y519,'Reference Data 2'!$B$7:$C$71,2),0)</f>
        <v>0</v>
      </c>
      <c r="AC519" s="347">
        <f t="shared" si="104"/>
        <v>0</v>
      </c>
      <c r="AD519" s="348">
        <f t="shared" si="105"/>
        <v>0</v>
      </c>
      <c r="AE519" s="349">
        <f>IF(Y519&gt;0,VLOOKUP($Y519,'Reference Data 2'!$B$9:$D$71,3),0)</f>
        <v>0</v>
      </c>
      <c r="AF519" s="347">
        <f t="shared" si="106"/>
        <v>0</v>
      </c>
      <c r="AG519" s="346">
        <f t="shared" si="107"/>
        <v>0</v>
      </c>
      <c r="AH519" s="350">
        <f t="shared" si="108"/>
        <v>0</v>
      </c>
      <c r="AI519" s="351">
        <f t="shared" si="109"/>
        <v>0</v>
      </c>
      <c r="AJ519" s="352">
        <f t="shared" si="110"/>
        <v>0</v>
      </c>
      <c r="AK519" s="349">
        <f>IF(AA519&gt;0,VLOOKUP(C519,'Reference Data 1'!$N$13:$O$17,2),0)</f>
        <v>0</v>
      </c>
      <c r="AL519" s="346">
        <f t="shared" si="111"/>
        <v>0</v>
      </c>
      <c r="AM519" s="353">
        <f t="shared" si="112"/>
        <v>0</v>
      </c>
      <c r="AN519" s="354">
        <f t="shared" si="113"/>
        <v>0</v>
      </c>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row>
    <row r="520" spans="1:219" ht="13.9" customHeight="1">
      <c r="A520" s="392"/>
      <c r="B520" s="160"/>
      <c r="C520" s="161"/>
      <c r="D520" s="161"/>
      <c r="E520" s="255"/>
      <c r="F520" s="396">
        <v>0</v>
      </c>
      <c r="G520" s="181"/>
      <c r="H520" s="186"/>
      <c r="I520" s="162"/>
      <c r="J520" s="163"/>
      <c r="K520" s="164"/>
      <c r="L520" s="164"/>
      <c r="M520" s="187"/>
      <c r="N520" s="458"/>
      <c r="O520" s="463"/>
      <c r="P520" s="190"/>
      <c r="Q520" s="165"/>
      <c r="R520" s="166"/>
      <c r="S520" s="191"/>
      <c r="T520" s="195"/>
      <c r="U520" s="167"/>
      <c r="V520" s="196"/>
      <c r="W520" s="199">
        <f t="shared" si="100"/>
        <v>0</v>
      </c>
      <c r="X520" s="344">
        <f>IF(G520&gt;0,HLOOKUP(C520,'Utility Allowances'!$O$33:$S$34,2),0)</f>
        <v>0</v>
      </c>
      <c r="Y520" s="345">
        <f t="shared" si="101"/>
        <v>0</v>
      </c>
      <c r="Z520" s="168">
        <f t="shared" si="102"/>
        <v>0</v>
      </c>
      <c r="AA520" s="346">
        <f t="shared" si="103"/>
        <v>0</v>
      </c>
      <c r="AB520" s="344">
        <f>IF(Y520&gt;0,VLOOKUP($Y520,'Reference Data 2'!$B$7:$C$71,2),0)</f>
        <v>0</v>
      </c>
      <c r="AC520" s="347">
        <f t="shared" si="104"/>
        <v>0</v>
      </c>
      <c r="AD520" s="348">
        <f t="shared" si="105"/>
        <v>0</v>
      </c>
      <c r="AE520" s="349">
        <f>IF(Y520&gt;0,VLOOKUP($Y520,'Reference Data 2'!$B$9:$D$71,3),0)</f>
        <v>0</v>
      </c>
      <c r="AF520" s="347">
        <f t="shared" si="106"/>
        <v>0</v>
      </c>
      <c r="AG520" s="346">
        <f t="shared" si="107"/>
        <v>0</v>
      </c>
      <c r="AH520" s="350">
        <f t="shared" si="108"/>
        <v>0</v>
      </c>
      <c r="AI520" s="351">
        <f t="shared" si="109"/>
        <v>0</v>
      </c>
      <c r="AJ520" s="352">
        <f t="shared" si="110"/>
        <v>0</v>
      </c>
      <c r="AK520" s="349">
        <f>IF(AA520&gt;0,VLOOKUP(C520,'Reference Data 1'!$N$13:$O$17,2),0)</f>
        <v>0</v>
      </c>
      <c r="AL520" s="346">
        <f t="shared" si="111"/>
        <v>0</v>
      </c>
      <c r="AM520" s="353">
        <f t="shared" si="112"/>
        <v>0</v>
      </c>
      <c r="AN520" s="354">
        <f t="shared" si="113"/>
        <v>0</v>
      </c>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c r="GU520" s="23"/>
      <c r="GV520" s="23"/>
      <c r="GW520" s="23"/>
      <c r="GX520" s="23"/>
      <c r="GY520" s="23"/>
      <c r="GZ520" s="23"/>
      <c r="HA520" s="23"/>
      <c r="HB520" s="23"/>
      <c r="HC520" s="23"/>
      <c r="HD520" s="23"/>
      <c r="HE520" s="23"/>
      <c r="HF520" s="23"/>
      <c r="HG520" s="23"/>
      <c r="HH520" s="23"/>
      <c r="HI520" s="23"/>
      <c r="HJ520" s="23"/>
      <c r="HK520" s="23"/>
    </row>
    <row r="521" spans="1:219" ht="13.9" customHeight="1">
      <c r="A521" s="392"/>
      <c r="B521" s="160"/>
      <c r="C521" s="161"/>
      <c r="D521" s="161"/>
      <c r="E521" s="255"/>
      <c r="F521" s="396">
        <v>0</v>
      </c>
      <c r="G521" s="181"/>
      <c r="H521" s="186"/>
      <c r="I521" s="162"/>
      <c r="J521" s="163"/>
      <c r="K521" s="164"/>
      <c r="L521" s="164"/>
      <c r="M521" s="187"/>
      <c r="N521" s="458"/>
      <c r="O521" s="463"/>
      <c r="P521" s="190"/>
      <c r="Q521" s="165"/>
      <c r="R521" s="166"/>
      <c r="S521" s="191"/>
      <c r="T521" s="195"/>
      <c r="U521" s="167"/>
      <c r="V521" s="196"/>
      <c r="W521" s="199">
        <f t="shared" si="100"/>
        <v>0</v>
      </c>
      <c r="X521" s="344">
        <f>IF(G521&gt;0,HLOOKUP(C521,'Utility Allowances'!$O$33:$S$34,2),0)</f>
        <v>0</v>
      </c>
      <c r="Y521" s="345">
        <f t="shared" si="101"/>
        <v>0</v>
      </c>
      <c r="Z521" s="168">
        <f t="shared" si="102"/>
        <v>0</v>
      </c>
      <c r="AA521" s="346">
        <f t="shared" si="103"/>
        <v>0</v>
      </c>
      <c r="AB521" s="344">
        <f>IF(Y521&gt;0,VLOOKUP($Y521,'Reference Data 2'!$B$7:$C$71,2),0)</f>
        <v>0</v>
      </c>
      <c r="AC521" s="347">
        <f t="shared" si="104"/>
        <v>0</v>
      </c>
      <c r="AD521" s="348">
        <f t="shared" si="105"/>
        <v>0</v>
      </c>
      <c r="AE521" s="349">
        <f>IF(Y521&gt;0,VLOOKUP($Y521,'Reference Data 2'!$B$9:$D$71,3),0)</f>
        <v>0</v>
      </c>
      <c r="AF521" s="347">
        <f t="shared" si="106"/>
        <v>0</v>
      </c>
      <c r="AG521" s="346">
        <f t="shared" si="107"/>
        <v>0</v>
      </c>
      <c r="AH521" s="350">
        <f t="shared" si="108"/>
        <v>0</v>
      </c>
      <c r="AI521" s="351">
        <f t="shared" si="109"/>
        <v>0</v>
      </c>
      <c r="AJ521" s="352">
        <f t="shared" si="110"/>
        <v>0</v>
      </c>
      <c r="AK521" s="349">
        <f>IF(AA521&gt;0,VLOOKUP(C521,'Reference Data 1'!$N$13:$O$17,2),0)</f>
        <v>0</v>
      </c>
      <c r="AL521" s="346">
        <f t="shared" si="111"/>
        <v>0</v>
      </c>
      <c r="AM521" s="353">
        <f t="shared" si="112"/>
        <v>0</v>
      </c>
      <c r="AN521" s="354">
        <f t="shared" si="113"/>
        <v>0</v>
      </c>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c r="GU521" s="23"/>
      <c r="GV521" s="23"/>
      <c r="GW521" s="23"/>
      <c r="GX521" s="23"/>
      <c r="GY521" s="23"/>
      <c r="GZ521" s="23"/>
      <c r="HA521" s="23"/>
      <c r="HB521" s="23"/>
      <c r="HC521" s="23"/>
      <c r="HD521" s="23"/>
      <c r="HE521" s="23"/>
      <c r="HF521" s="23"/>
      <c r="HG521" s="23"/>
      <c r="HH521" s="23"/>
      <c r="HI521" s="23"/>
      <c r="HJ521" s="23"/>
      <c r="HK521" s="23"/>
    </row>
    <row r="522" spans="1:219" ht="13.9" customHeight="1">
      <c r="A522" s="392"/>
      <c r="B522" s="160"/>
      <c r="C522" s="161"/>
      <c r="D522" s="161"/>
      <c r="E522" s="255"/>
      <c r="F522" s="396">
        <v>0</v>
      </c>
      <c r="G522" s="181"/>
      <c r="H522" s="186"/>
      <c r="I522" s="162"/>
      <c r="J522" s="163"/>
      <c r="K522" s="164"/>
      <c r="L522" s="164"/>
      <c r="M522" s="187"/>
      <c r="N522" s="458"/>
      <c r="O522" s="463"/>
      <c r="P522" s="190"/>
      <c r="Q522" s="165"/>
      <c r="R522" s="166"/>
      <c r="S522" s="191"/>
      <c r="T522" s="195"/>
      <c r="U522" s="167"/>
      <c r="V522" s="196"/>
      <c r="W522" s="199">
        <f t="shared" ref="W522:W585" si="114">IF(U522&gt;0,U522/LOOKUP(T522,IncomeLimits),0)</f>
        <v>0</v>
      </c>
      <c r="X522" s="344">
        <f>IF(G522&gt;0,HLOOKUP(C522,'Utility Allowances'!$O$33:$S$34,2),0)</f>
        <v>0</v>
      </c>
      <c r="Y522" s="345">
        <f t="shared" ref="Y522:Y585" si="115">+G522+C522</f>
        <v>0</v>
      </c>
      <c r="Z522" s="168">
        <f t="shared" ref="Z522:Z585" si="116">+J522+I522</f>
        <v>0</v>
      </c>
      <c r="AA522" s="346">
        <f t="shared" ref="AA522:AA585" si="117">+H522+J522</f>
        <v>0</v>
      </c>
      <c r="AB522" s="344">
        <f>IF(Y522&gt;0,VLOOKUP($Y522,'Reference Data 2'!$B$7:$C$71,2),0)</f>
        <v>0</v>
      </c>
      <c r="AC522" s="347">
        <f t="shared" ref="AC522:AC585" si="118">+AA522-AB522</f>
        <v>0</v>
      </c>
      <c r="AD522" s="348">
        <f t="shared" ref="AD522:AD585" si="119">+IF(AC522&gt;0,AC522,0)</f>
        <v>0</v>
      </c>
      <c r="AE522" s="349">
        <f>IF(Y522&gt;0,VLOOKUP($Y522,'Reference Data 2'!$B$9:$D$71,3),0)</f>
        <v>0</v>
      </c>
      <c r="AF522" s="347">
        <f t="shared" ref="AF522:AF585" si="120">+AA522-AE522</f>
        <v>0</v>
      </c>
      <c r="AG522" s="346">
        <f t="shared" ref="AG522:AG585" si="121">+IF(AF522&gt;0,AF522,0)</f>
        <v>0</v>
      </c>
      <c r="AH522" s="350">
        <f t="shared" ref="AH522:AH585" si="122">+IF(U522&gt;0,(AA522*12)/U522,0)</f>
        <v>0</v>
      </c>
      <c r="AI522" s="351">
        <f t="shared" ref="AI522:AI585" si="123">+IF(AH522&gt;0.5,AH522,0)</f>
        <v>0</v>
      </c>
      <c r="AJ522" s="352">
        <f t="shared" ref="AJ522:AJ585" si="124">+IF(T522&gt;0,IF(C522&gt;0,T522/C522,T522),0)</f>
        <v>0</v>
      </c>
      <c r="AK522" s="349">
        <f>IF(AA522&gt;0,VLOOKUP(C522,'Reference Data 1'!$N$13:$O$17,2),0)</f>
        <v>0</v>
      </c>
      <c r="AL522" s="346">
        <f t="shared" ref="AL522:AL585" si="125">+AK522-AA522</f>
        <v>0</v>
      </c>
      <c r="AM522" s="353">
        <f t="shared" ref="AM522:AM585" si="126">+C522+E522</f>
        <v>0</v>
      </c>
      <c r="AN522" s="354">
        <f t="shared" ref="AN522:AN585" si="127">+IF(F522=1,C522+0.1,IF(F522=2,C522+0.2,0))</f>
        <v>0</v>
      </c>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c r="GU522" s="23"/>
      <c r="GV522" s="23"/>
      <c r="GW522" s="23"/>
      <c r="GX522" s="23"/>
      <c r="GY522" s="23"/>
      <c r="GZ522" s="23"/>
      <c r="HA522" s="23"/>
      <c r="HB522" s="23"/>
      <c r="HC522" s="23"/>
      <c r="HD522" s="23"/>
      <c r="HE522" s="23"/>
      <c r="HF522" s="23"/>
      <c r="HG522" s="23"/>
      <c r="HH522" s="23"/>
      <c r="HI522" s="23"/>
      <c r="HJ522" s="23"/>
      <c r="HK522" s="23"/>
    </row>
    <row r="523" spans="1:219" ht="13.9" customHeight="1">
      <c r="A523" s="392"/>
      <c r="B523" s="160"/>
      <c r="C523" s="161"/>
      <c r="D523" s="161"/>
      <c r="E523" s="255"/>
      <c r="F523" s="396">
        <v>0</v>
      </c>
      <c r="G523" s="181"/>
      <c r="H523" s="186"/>
      <c r="I523" s="162"/>
      <c r="J523" s="163"/>
      <c r="K523" s="164"/>
      <c r="L523" s="164"/>
      <c r="M523" s="187"/>
      <c r="N523" s="458"/>
      <c r="O523" s="463"/>
      <c r="P523" s="190"/>
      <c r="Q523" s="165"/>
      <c r="R523" s="166"/>
      <c r="S523" s="191"/>
      <c r="T523" s="195"/>
      <c r="U523" s="167"/>
      <c r="V523" s="196"/>
      <c r="W523" s="199">
        <f t="shared" si="114"/>
        <v>0</v>
      </c>
      <c r="X523" s="344">
        <f>IF(G523&gt;0,HLOOKUP(C523,'Utility Allowances'!$O$33:$S$34,2),0)</f>
        <v>0</v>
      </c>
      <c r="Y523" s="345">
        <f t="shared" si="115"/>
        <v>0</v>
      </c>
      <c r="Z523" s="168">
        <f t="shared" si="116"/>
        <v>0</v>
      </c>
      <c r="AA523" s="346">
        <f t="shared" si="117"/>
        <v>0</v>
      </c>
      <c r="AB523" s="344">
        <f>IF(Y523&gt;0,VLOOKUP($Y523,'Reference Data 2'!$B$7:$C$71,2),0)</f>
        <v>0</v>
      </c>
      <c r="AC523" s="347">
        <f t="shared" si="118"/>
        <v>0</v>
      </c>
      <c r="AD523" s="348">
        <f t="shared" si="119"/>
        <v>0</v>
      </c>
      <c r="AE523" s="349">
        <f>IF(Y523&gt;0,VLOOKUP($Y523,'Reference Data 2'!$B$9:$D$71,3),0)</f>
        <v>0</v>
      </c>
      <c r="AF523" s="347">
        <f t="shared" si="120"/>
        <v>0</v>
      </c>
      <c r="AG523" s="346">
        <f t="shared" si="121"/>
        <v>0</v>
      </c>
      <c r="AH523" s="350">
        <f t="shared" si="122"/>
        <v>0</v>
      </c>
      <c r="AI523" s="351">
        <f t="shared" si="123"/>
        <v>0</v>
      </c>
      <c r="AJ523" s="352">
        <f t="shared" si="124"/>
        <v>0</v>
      </c>
      <c r="AK523" s="349">
        <f>IF(AA523&gt;0,VLOOKUP(C523,'Reference Data 1'!$N$13:$O$17,2),0)</f>
        <v>0</v>
      </c>
      <c r="AL523" s="346">
        <f t="shared" si="125"/>
        <v>0</v>
      </c>
      <c r="AM523" s="353">
        <f t="shared" si="126"/>
        <v>0</v>
      </c>
      <c r="AN523" s="354">
        <f t="shared" si="127"/>
        <v>0</v>
      </c>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c r="GU523" s="23"/>
      <c r="GV523" s="23"/>
      <c r="GW523" s="23"/>
      <c r="GX523" s="23"/>
      <c r="GY523" s="23"/>
      <c r="GZ523" s="23"/>
      <c r="HA523" s="23"/>
      <c r="HB523" s="23"/>
      <c r="HC523" s="23"/>
      <c r="HD523" s="23"/>
      <c r="HE523" s="23"/>
      <c r="HF523" s="23"/>
      <c r="HG523" s="23"/>
      <c r="HH523" s="23"/>
      <c r="HI523" s="23"/>
      <c r="HJ523" s="23"/>
      <c r="HK523" s="23"/>
    </row>
    <row r="524" spans="1:219" ht="13.9" customHeight="1">
      <c r="A524" s="392"/>
      <c r="B524" s="160"/>
      <c r="C524" s="161"/>
      <c r="D524" s="161"/>
      <c r="E524" s="255"/>
      <c r="F524" s="396">
        <v>0</v>
      </c>
      <c r="G524" s="181"/>
      <c r="H524" s="186"/>
      <c r="I524" s="162"/>
      <c r="J524" s="163"/>
      <c r="K524" s="164"/>
      <c r="L524" s="164"/>
      <c r="M524" s="187"/>
      <c r="N524" s="458"/>
      <c r="O524" s="463"/>
      <c r="P524" s="190"/>
      <c r="Q524" s="165"/>
      <c r="R524" s="166"/>
      <c r="S524" s="191"/>
      <c r="T524" s="195"/>
      <c r="U524" s="167"/>
      <c r="V524" s="196"/>
      <c r="W524" s="199">
        <f t="shared" si="114"/>
        <v>0</v>
      </c>
      <c r="X524" s="344">
        <f>IF(G524&gt;0,HLOOKUP(C524,'Utility Allowances'!$O$33:$S$34,2),0)</f>
        <v>0</v>
      </c>
      <c r="Y524" s="345">
        <f t="shared" si="115"/>
        <v>0</v>
      </c>
      <c r="Z524" s="168">
        <f t="shared" si="116"/>
        <v>0</v>
      </c>
      <c r="AA524" s="346">
        <f t="shared" si="117"/>
        <v>0</v>
      </c>
      <c r="AB524" s="344">
        <f>IF(Y524&gt;0,VLOOKUP($Y524,'Reference Data 2'!$B$7:$C$71,2),0)</f>
        <v>0</v>
      </c>
      <c r="AC524" s="347">
        <f t="shared" si="118"/>
        <v>0</v>
      </c>
      <c r="AD524" s="348">
        <f t="shared" si="119"/>
        <v>0</v>
      </c>
      <c r="AE524" s="349">
        <f>IF(Y524&gt;0,VLOOKUP($Y524,'Reference Data 2'!$B$9:$D$71,3),0)</f>
        <v>0</v>
      </c>
      <c r="AF524" s="347">
        <f t="shared" si="120"/>
        <v>0</v>
      </c>
      <c r="AG524" s="346">
        <f t="shared" si="121"/>
        <v>0</v>
      </c>
      <c r="AH524" s="350">
        <f t="shared" si="122"/>
        <v>0</v>
      </c>
      <c r="AI524" s="351">
        <f t="shared" si="123"/>
        <v>0</v>
      </c>
      <c r="AJ524" s="352">
        <f t="shared" si="124"/>
        <v>0</v>
      </c>
      <c r="AK524" s="349">
        <f>IF(AA524&gt;0,VLOOKUP(C524,'Reference Data 1'!$N$13:$O$17,2),0)</f>
        <v>0</v>
      </c>
      <c r="AL524" s="346">
        <f t="shared" si="125"/>
        <v>0</v>
      </c>
      <c r="AM524" s="353">
        <f t="shared" si="126"/>
        <v>0</v>
      </c>
      <c r="AN524" s="354">
        <f t="shared" si="127"/>
        <v>0</v>
      </c>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c r="GU524" s="23"/>
      <c r="GV524" s="23"/>
      <c r="GW524" s="23"/>
      <c r="GX524" s="23"/>
      <c r="GY524" s="23"/>
      <c r="GZ524" s="23"/>
      <c r="HA524" s="23"/>
      <c r="HB524" s="23"/>
      <c r="HC524" s="23"/>
      <c r="HD524" s="23"/>
      <c r="HE524" s="23"/>
      <c r="HF524" s="23"/>
      <c r="HG524" s="23"/>
      <c r="HH524" s="23"/>
      <c r="HI524" s="23"/>
      <c r="HJ524" s="23"/>
      <c r="HK524" s="23"/>
    </row>
    <row r="525" spans="1:219" ht="13.9" customHeight="1">
      <c r="A525" s="392"/>
      <c r="B525" s="160"/>
      <c r="C525" s="161"/>
      <c r="D525" s="161"/>
      <c r="E525" s="255"/>
      <c r="F525" s="396">
        <v>0</v>
      </c>
      <c r="G525" s="181"/>
      <c r="H525" s="186"/>
      <c r="I525" s="162"/>
      <c r="J525" s="163"/>
      <c r="K525" s="164"/>
      <c r="L525" s="164"/>
      <c r="M525" s="187"/>
      <c r="N525" s="458"/>
      <c r="O525" s="463"/>
      <c r="P525" s="190"/>
      <c r="Q525" s="165"/>
      <c r="R525" s="166"/>
      <c r="S525" s="191"/>
      <c r="T525" s="195"/>
      <c r="U525" s="167"/>
      <c r="V525" s="196"/>
      <c r="W525" s="199">
        <f t="shared" si="114"/>
        <v>0</v>
      </c>
      <c r="X525" s="344">
        <f>IF(G525&gt;0,HLOOKUP(C525,'Utility Allowances'!$O$33:$S$34,2),0)</f>
        <v>0</v>
      </c>
      <c r="Y525" s="345">
        <f t="shared" si="115"/>
        <v>0</v>
      </c>
      <c r="Z525" s="168">
        <f t="shared" si="116"/>
        <v>0</v>
      </c>
      <c r="AA525" s="346">
        <f t="shared" si="117"/>
        <v>0</v>
      </c>
      <c r="AB525" s="344">
        <f>IF(Y525&gt;0,VLOOKUP($Y525,'Reference Data 2'!$B$7:$C$71,2),0)</f>
        <v>0</v>
      </c>
      <c r="AC525" s="347">
        <f t="shared" si="118"/>
        <v>0</v>
      </c>
      <c r="AD525" s="348">
        <f t="shared" si="119"/>
        <v>0</v>
      </c>
      <c r="AE525" s="349">
        <f>IF(Y525&gt;0,VLOOKUP($Y525,'Reference Data 2'!$B$9:$D$71,3),0)</f>
        <v>0</v>
      </c>
      <c r="AF525" s="347">
        <f t="shared" si="120"/>
        <v>0</v>
      </c>
      <c r="AG525" s="346">
        <f t="shared" si="121"/>
        <v>0</v>
      </c>
      <c r="AH525" s="350">
        <f t="shared" si="122"/>
        <v>0</v>
      </c>
      <c r="AI525" s="351">
        <f t="shared" si="123"/>
        <v>0</v>
      </c>
      <c r="AJ525" s="352">
        <f t="shared" si="124"/>
        <v>0</v>
      </c>
      <c r="AK525" s="349">
        <f>IF(AA525&gt;0,VLOOKUP(C525,'Reference Data 1'!$N$13:$O$17,2),0)</f>
        <v>0</v>
      </c>
      <c r="AL525" s="346">
        <f t="shared" si="125"/>
        <v>0</v>
      </c>
      <c r="AM525" s="353">
        <f t="shared" si="126"/>
        <v>0</v>
      </c>
      <c r="AN525" s="354">
        <f t="shared" si="127"/>
        <v>0</v>
      </c>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row>
    <row r="526" spans="1:219" ht="13.9" customHeight="1">
      <c r="A526" s="392"/>
      <c r="B526" s="160"/>
      <c r="C526" s="161"/>
      <c r="D526" s="161"/>
      <c r="E526" s="255"/>
      <c r="F526" s="396">
        <v>0</v>
      </c>
      <c r="G526" s="181"/>
      <c r="H526" s="186"/>
      <c r="I526" s="162"/>
      <c r="J526" s="163"/>
      <c r="K526" s="164"/>
      <c r="L526" s="164"/>
      <c r="M526" s="187"/>
      <c r="N526" s="458"/>
      <c r="O526" s="463"/>
      <c r="P526" s="190"/>
      <c r="Q526" s="165"/>
      <c r="R526" s="166"/>
      <c r="S526" s="191"/>
      <c r="T526" s="195"/>
      <c r="U526" s="167"/>
      <c r="V526" s="196"/>
      <c r="W526" s="199">
        <f t="shared" si="114"/>
        <v>0</v>
      </c>
      <c r="X526" s="344">
        <f>IF(G526&gt;0,HLOOKUP(C526,'Utility Allowances'!$O$33:$S$34,2),0)</f>
        <v>0</v>
      </c>
      <c r="Y526" s="345">
        <f t="shared" si="115"/>
        <v>0</v>
      </c>
      <c r="Z526" s="168">
        <f t="shared" si="116"/>
        <v>0</v>
      </c>
      <c r="AA526" s="346">
        <f t="shared" si="117"/>
        <v>0</v>
      </c>
      <c r="AB526" s="344">
        <f>IF(Y526&gt;0,VLOOKUP($Y526,'Reference Data 2'!$B$7:$C$71,2),0)</f>
        <v>0</v>
      </c>
      <c r="AC526" s="347">
        <f t="shared" si="118"/>
        <v>0</v>
      </c>
      <c r="AD526" s="348">
        <f t="shared" si="119"/>
        <v>0</v>
      </c>
      <c r="AE526" s="349">
        <f>IF(Y526&gt;0,VLOOKUP($Y526,'Reference Data 2'!$B$9:$D$71,3),0)</f>
        <v>0</v>
      </c>
      <c r="AF526" s="347">
        <f t="shared" si="120"/>
        <v>0</v>
      </c>
      <c r="AG526" s="346">
        <f t="shared" si="121"/>
        <v>0</v>
      </c>
      <c r="AH526" s="350">
        <f t="shared" si="122"/>
        <v>0</v>
      </c>
      <c r="AI526" s="351">
        <f t="shared" si="123"/>
        <v>0</v>
      </c>
      <c r="AJ526" s="352">
        <f t="shared" si="124"/>
        <v>0</v>
      </c>
      <c r="AK526" s="349">
        <f>IF(AA526&gt;0,VLOOKUP(C526,'Reference Data 1'!$N$13:$O$17,2),0)</f>
        <v>0</v>
      </c>
      <c r="AL526" s="346">
        <f t="shared" si="125"/>
        <v>0</v>
      </c>
      <c r="AM526" s="353">
        <f t="shared" si="126"/>
        <v>0</v>
      </c>
      <c r="AN526" s="354">
        <f t="shared" si="127"/>
        <v>0</v>
      </c>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c r="GU526" s="23"/>
      <c r="GV526" s="23"/>
      <c r="GW526" s="23"/>
      <c r="GX526" s="23"/>
      <c r="GY526" s="23"/>
      <c r="GZ526" s="23"/>
      <c r="HA526" s="23"/>
      <c r="HB526" s="23"/>
      <c r="HC526" s="23"/>
      <c r="HD526" s="23"/>
      <c r="HE526" s="23"/>
      <c r="HF526" s="23"/>
      <c r="HG526" s="23"/>
      <c r="HH526" s="23"/>
      <c r="HI526" s="23"/>
      <c r="HJ526" s="23"/>
      <c r="HK526" s="23"/>
    </row>
    <row r="527" spans="1:219" ht="13.9" customHeight="1">
      <c r="A527" s="392"/>
      <c r="B527" s="160"/>
      <c r="C527" s="161"/>
      <c r="D527" s="161"/>
      <c r="E527" s="255"/>
      <c r="F527" s="396">
        <v>0</v>
      </c>
      <c r="G527" s="181"/>
      <c r="H527" s="186"/>
      <c r="I527" s="162"/>
      <c r="J527" s="163"/>
      <c r="K527" s="164"/>
      <c r="L527" s="164"/>
      <c r="M527" s="187"/>
      <c r="N527" s="458"/>
      <c r="O527" s="463"/>
      <c r="P527" s="190"/>
      <c r="Q527" s="165"/>
      <c r="R527" s="166"/>
      <c r="S527" s="191"/>
      <c r="T527" s="195"/>
      <c r="U527" s="167"/>
      <c r="V527" s="196"/>
      <c r="W527" s="199">
        <f t="shared" si="114"/>
        <v>0</v>
      </c>
      <c r="X527" s="344">
        <f>IF(G527&gt;0,HLOOKUP(C527,'Utility Allowances'!$O$33:$S$34,2),0)</f>
        <v>0</v>
      </c>
      <c r="Y527" s="345">
        <f t="shared" si="115"/>
        <v>0</v>
      </c>
      <c r="Z527" s="168">
        <f t="shared" si="116"/>
        <v>0</v>
      </c>
      <c r="AA527" s="346">
        <f t="shared" si="117"/>
        <v>0</v>
      </c>
      <c r="AB527" s="344">
        <f>IF(Y527&gt;0,VLOOKUP($Y527,'Reference Data 2'!$B$7:$C$71,2),0)</f>
        <v>0</v>
      </c>
      <c r="AC527" s="347">
        <f t="shared" si="118"/>
        <v>0</v>
      </c>
      <c r="AD527" s="348">
        <f t="shared" si="119"/>
        <v>0</v>
      </c>
      <c r="AE527" s="349">
        <f>IF(Y527&gt;0,VLOOKUP($Y527,'Reference Data 2'!$B$9:$D$71,3),0)</f>
        <v>0</v>
      </c>
      <c r="AF527" s="347">
        <f t="shared" si="120"/>
        <v>0</v>
      </c>
      <c r="AG527" s="346">
        <f t="shared" si="121"/>
        <v>0</v>
      </c>
      <c r="AH527" s="350">
        <f t="shared" si="122"/>
        <v>0</v>
      </c>
      <c r="AI527" s="351">
        <f t="shared" si="123"/>
        <v>0</v>
      </c>
      <c r="AJ527" s="352">
        <f t="shared" si="124"/>
        <v>0</v>
      </c>
      <c r="AK527" s="349">
        <f>IF(AA527&gt;0,VLOOKUP(C527,'Reference Data 1'!$N$13:$O$17,2),0)</f>
        <v>0</v>
      </c>
      <c r="AL527" s="346">
        <f t="shared" si="125"/>
        <v>0</v>
      </c>
      <c r="AM527" s="353">
        <f t="shared" si="126"/>
        <v>0</v>
      </c>
      <c r="AN527" s="354">
        <f t="shared" si="127"/>
        <v>0</v>
      </c>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c r="GU527" s="23"/>
      <c r="GV527" s="23"/>
      <c r="GW527" s="23"/>
      <c r="GX527" s="23"/>
      <c r="GY527" s="23"/>
      <c r="GZ527" s="23"/>
      <c r="HA527" s="23"/>
      <c r="HB527" s="23"/>
      <c r="HC527" s="23"/>
      <c r="HD527" s="23"/>
      <c r="HE527" s="23"/>
      <c r="HF527" s="23"/>
      <c r="HG527" s="23"/>
      <c r="HH527" s="23"/>
      <c r="HI527" s="23"/>
      <c r="HJ527" s="23"/>
      <c r="HK527" s="23"/>
    </row>
    <row r="528" spans="1:219" ht="13.9" customHeight="1">
      <c r="A528" s="392"/>
      <c r="B528" s="160"/>
      <c r="C528" s="161"/>
      <c r="D528" s="161"/>
      <c r="E528" s="255"/>
      <c r="F528" s="396">
        <v>0</v>
      </c>
      <c r="G528" s="181"/>
      <c r="H528" s="186"/>
      <c r="I528" s="162"/>
      <c r="J528" s="163"/>
      <c r="K528" s="164"/>
      <c r="L528" s="164"/>
      <c r="M528" s="187"/>
      <c r="N528" s="458"/>
      <c r="O528" s="463"/>
      <c r="P528" s="190"/>
      <c r="Q528" s="165"/>
      <c r="R528" s="166"/>
      <c r="S528" s="191"/>
      <c r="T528" s="195"/>
      <c r="U528" s="167"/>
      <c r="V528" s="196"/>
      <c r="W528" s="199">
        <f t="shared" si="114"/>
        <v>0</v>
      </c>
      <c r="X528" s="344">
        <f>IF(G528&gt;0,HLOOKUP(C528,'Utility Allowances'!$O$33:$S$34,2),0)</f>
        <v>0</v>
      </c>
      <c r="Y528" s="345">
        <f t="shared" si="115"/>
        <v>0</v>
      </c>
      <c r="Z528" s="168">
        <f t="shared" si="116"/>
        <v>0</v>
      </c>
      <c r="AA528" s="346">
        <f t="shared" si="117"/>
        <v>0</v>
      </c>
      <c r="AB528" s="344">
        <f>IF(Y528&gt;0,VLOOKUP($Y528,'Reference Data 2'!$B$7:$C$71,2),0)</f>
        <v>0</v>
      </c>
      <c r="AC528" s="347">
        <f t="shared" si="118"/>
        <v>0</v>
      </c>
      <c r="AD528" s="348">
        <f t="shared" si="119"/>
        <v>0</v>
      </c>
      <c r="AE528" s="349">
        <f>IF(Y528&gt;0,VLOOKUP($Y528,'Reference Data 2'!$B$9:$D$71,3),0)</f>
        <v>0</v>
      </c>
      <c r="AF528" s="347">
        <f t="shared" si="120"/>
        <v>0</v>
      </c>
      <c r="AG528" s="346">
        <f t="shared" si="121"/>
        <v>0</v>
      </c>
      <c r="AH528" s="350">
        <f t="shared" si="122"/>
        <v>0</v>
      </c>
      <c r="AI528" s="351">
        <f t="shared" si="123"/>
        <v>0</v>
      </c>
      <c r="AJ528" s="352">
        <f t="shared" si="124"/>
        <v>0</v>
      </c>
      <c r="AK528" s="349">
        <f>IF(AA528&gt;0,VLOOKUP(C528,'Reference Data 1'!$N$13:$O$17,2),0)</f>
        <v>0</v>
      </c>
      <c r="AL528" s="346">
        <f t="shared" si="125"/>
        <v>0</v>
      </c>
      <c r="AM528" s="353">
        <f t="shared" si="126"/>
        <v>0</v>
      </c>
      <c r="AN528" s="354">
        <f t="shared" si="127"/>
        <v>0</v>
      </c>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c r="GU528" s="23"/>
      <c r="GV528" s="23"/>
      <c r="GW528" s="23"/>
      <c r="GX528" s="23"/>
      <c r="GY528" s="23"/>
      <c r="GZ528" s="23"/>
      <c r="HA528" s="23"/>
      <c r="HB528" s="23"/>
      <c r="HC528" s="23"/>
      <c r="HD528" s="23"/>
      <c r="HE528" s="23"/>
      <c r="HF528" s="23"/>
      <c r="HG528" s="23"/>
      <c r="HH528" s="23"/>
      <c r="HI528" s="23"/>
      <c r="HJ528" s="23"/>
      <c r="HK528" s="23"/>
    </row>
    <row r="529" spans="1:219" ht="13.9" customHeight="1">
      <c r="A529" s="392"/>
      <c r="B529" s="160"/>
      <c r="C529" s="161"/>
      <c r="D529" s="161"/>
      <c r="E529" s="255"/>
      <c r="F529" s="396">
        <v>0</v>
      </c>
      <c r="G529" s="181"/>
      <c r="H529" s="186"/>
      <c r="I529" s="162"/>
      <c r="J529" s="163"/>
      <c r="K529" s="164"/>
      <c r="L529" s="164"/>
      <c r="M529" s="187"/>
      <c r="N529" s="458"/>
      <c r="O529" s="463"/>
      <c r="P529" s="190"/>
      <c r="Q529" s="165"/>
      <c r="R529" s="166"/>
      <c r="S529" s="191"/>
      <c r="T529" s="195"/>
      <c r="U529" s="167"/>
      <c r="V529" s="196"/>
      <c r="W529" s="199">
        <f t="shared" si="114"/>
        <v>0</v>
      </c>
      <c r="X529" s="344">
        <f>IF(G529&gt;0,HLOOKUP(C529,'Utility Allowances'!$O$33:$S$34,2),0)</f>
        <v>0</v>
      </c>
      <c r="Y529" s="345">
        <f t="shared" si="115"/>
        <v>0</v>
      </c>
      <c r="Z529" s="168">
        <f t="shared" si="116"/>
        <v>0</v>
      </c>
      <c r="AA529" s="346">
        <f t="shared" si="117"/>
        <v>0</v>
      </c>
      <c r="AB529" s="344">
        <f>IF(Y529&gt;0,VLOOKUP($Y529,'Reference Data 2'!$B$7:$C$71,2),0)</f>
        <v>0</v>
      </c>
      <c r="AC529" s="347">
        <f t="shared" si="118"/>
        <v>0</v>
      </c>
      <c r="AD529" s="348">
        <f t="shared" si="119"/>
        <v>0</v>
      </c>
      <c r="AE529" s="349">
        <f>IF(Y529&gt;0,VLOOKUP($Y529,'Reference Data 2'!$B$9:$D$71,3),0)</f>
        <v>0</v>
      </c>
      <c r="AF529" s="347">
        <f t="shared" si="120"/>
        <v>0</v>
      </c>
      <c r="AG529" s="346">
        <f t="shared" si="121"/>
        <v>0</v>
      </c>
      <c r="AH529" s="350">
        <f t="shared" si="122"/>
        <v>0</v>
      </c>
      <c r="AI529" s="351">
        <f t="shared" si="123"/>
        <v>0</v>
      </c>
      <c r="AJ529" s="352">
        <f t="shared" si="124"/>
        <v>0</v>
      </c>
      <c r="AK529" s="349">
        <f>IF(AA529&gt;0,VLOOKUP(C529,'Reference Data 1'!$N$13:$O$17,2),0)</f>
        <v>0</v>
      </c>
      <c r="AL529" s="346">
        <f t="shared" si="125"/>
        <v>0</v>
      </c>
      <c r="AM529" s="353">
        <f t="shared" si="126"/>
        <v>0</v>
      </c>
      <c r="AN529" s="354">
        <f t="shared" si="127"/>
        <v>0</v>
      </c>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c r="GU529" s="23"/>
      <c r="GV529" s="23"/>
      <c r="GW529" s="23"/>
      <c r="GX529" s="23"/>
      <c r="GY529" s="23"/>
      <c r="GZ529" s="23"/>
      <c r="HA529" s="23"/>
      <c r="HB529" s="23"/>
      <c r="HC529" s="23"/>
      <c r="HD529" s="23"/>
      <c r="HE529" s="23"/>
      <c r="HF529" s="23"/>
      <c r="HG529" s="23"/>
      <c r="HH529" s="23"/>
      <c r="HI529" s="23"/>
      <c r="HJ529" s="23"/>
      <c r="HK529" s="23"/>
    </row>
    <row r="530" spans="1:219" ht="13.9" customHeight="1">
      <c r="A530" s="392"/>
      <c r="B530" s="160"/>
      <c r="C530" s="161"/>
      <c r="D530" s="161"/>
      <c r="E530" s="255"/>
      <c r="F530" s="396">
        <v>0</v>
      </c>
      <c r="G530" s="181"/>
      <c r="H530" s="186"/>
      <c r="I530" s="162"/>
      <c r="J530" s="163"/>
      <c r="K530" s="164"/>
      <c r="L530" s="164"/>
      <c r="M530" s="187"/>
      <c r="N530" s="458"/>
      <c r="O530" s="463"/>
      <c r="P530" s="190"/>
      <c r="Q530" s="165"/>
      <c r="R530" s="166"/>
      <c r="S530" s="191"/>
      <c r="T530" s="195"/>
      <c r="U530" s="167"/>
      <c r="V530" s="196"/>
      <c r="W530" s="199">
        <f t="shared" si="114"/>
        <v>0</v>
      </c>
      <c r="X530" s="344">
        <f>IF(G530&gt;0,HLOOKUP(C530,'Utility Allowances'!$O$33:$S$34,2),0)</f>
        <v>0</v>
      </c>
      <c r="Y530" s="345">
        <f t="shared" si="115"/>
        <v>0</v>
      </c>
      <c r="Z530" s="168">
        <f t="shared" si="116"/>
        <v>0</v>
      </c>
      <c r="AA530" s="346">
        <f t="shared" si="117"/>
        <v>0</v>
      </c>
      <c r="AB530" s="344">
        <f>IF(Y530&gt;0,VLOOKUP($Y530,'Reference Data 2'!$B$7:$C$71,2),0)</f>
        <v>0</v>
      </c>
      <c r="AC530" s="347">
        <f t="shared" si="118"/>
        <v>0</v>
      </c>
      <c r="AD530" s="348">
        <f t="shared" si="119"/>
        <v>0</v>
      </c>
      <c r="AE530" s="349">
        <f>IF(Y530&gt;0,VLOOKUP($Y530,'Reference Data 2'!$B$9:$D$71,3),0)</f>
        <v>0</v>
      </c>
      <c r="AF530" s="347">
        <f t="shared" si="120"/>
        <v>0</v>
      </c>
      <c r="AG530" s="346">
        <f t="shared" si="121"/>
        <v>0</v>
      </c>
      <c r="AH530" s="350">
        <f t="shared" si="122"/>
        <v>0</v>
      </c>
      <c r="AI530" s="351">
        <f t="shared" si="123"/>
        <v>0</v>
      </c>
      <c r="AJ530" s="352">
        <f t="shared" si="124"/>
        <v>0</v>
      </c>
      <c r="AK530" s="349">
        <f>IF(AA530&gt;0,VLOOKUP(C530,'Reference Data 1'!$N$13:$O$17,2),0)</f>
        <v>0</v>
      </c>
      <c r="AL530" s="346">
        <f t="shared" si="125"/>
        <v>0</v>
      </c>
      <c r="AM530" s="353">
        <f t="shared" si="126"/>
        <v>0</v>
      </c>
      <c r="AN530" s="354">
        <f t="shared" si="127"/>
        <v>0</v>
      </c>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c r="GU530" s="23"/>
      <c r="GV530" s="23"/>
      <c r="GW530" s="23"/>
      <c r="GX530" s="23"/>
      <c r="GY530" s="23"/>
      <c r="GZ530" s="23"/>
      <c r="HA530" s="23"/>
      <c r="HB530" s="23"/>
      <c r="HC530" s="23"/>
      <c r="HD530" s="23"/>
      <c r="HE530" s="23"/>
      <c r="HF530" s="23"/>
      <c r="HG530" s="23"/>
      <c r="HH530" s="23"/>
      <c r="HI530" s="23"/>
      <c r="HJ530" s="23"/>
      <c r="HK530" s="23"/>
    </row>
    <row r="531" spans="1:219" ht="13.9" customHeight="1">
      <c r="A531" s="392"/>
      <c r="B531" s="160"/>
      <c r="C531" s="161"/>
      <c r="D531" s="161"/>
      <c r="E531" s="255"/>
      <c r="F531" s="396">
        <v>0</v>
      </c>
      <c r="G531" s="181"/>
      <c r="H531" s="186"/>
      <c r="I531" s="162"/>
      <c r="J531" s="163"/>
      <c r="K531" s="164"/>
      <c r="L531" s="164"/>
      <c r="M531" s="187"/>
      <c r="N531" s="458"/>
      <c r="O531" s="463"/>
      <c r="P531" s="190"/>
      <c r="Q531" s="165"/>
      <c r="R531" s="166"/>
      <c r="S531" s="191"/>
      <c r="T531" s="195"/>
      <c r="U531" s="167"/>
      <c r="V531" s="196"/>
      <c r="W531" s="199">
        <f t="shared" si="114"/>
        <v>0</v>
      </c>
      <c r="X531" s="344">
        <f>IF(G531&gt;0,HLOOKUP(C531,'Utility Allowances'!$O$33:$S$34,2),0)</f>
        <v>0</v>
      </c>
      <c r="Y531" s="345">
        <f t="shared" si="115"/>
        <v>0</v>
      </c>
      <c r="Z531" s="168">
        <f t="shared" si="116"/>
        <v>0</v>
      </c>
      <c r="AA531" s="346">
        <f t="shared" si="117"/>
        <v>0</v>
      </c>
      <c r="AB531" s="344">
        <f>IF(Y531&gt;0,VLOOKUP($Y531,'Reference Data 2'!$B$7:$C$71,2),0)</f>
        <v>0</v>
      </c>
      <c r="AC531" s="347">
        <f t="shared" si="118"/>
        <v>0</v>
      </c>
      <c r="AD531" s="348">
        <f t="shared" si="119"/>
        <v>0</v>
      </c>
      <c r="AE531" s="349">
        <f>IF(Y531&gt;0,VLOOKUP($Y531,'Reference Data 2'!$B$9:$D$71,3),0)</f>
        <v>0</v>
      </c>
      <c r="AF531" s="347">
        <f t="shared" si="120"/>
        <v>0</v>
      </c>
      <c r="AG531" s="346">
        <f t="shared" si="121"/>
        <v>0</v>
      </c>
      <c r="AH531" s="350">
        <f t="shared" si="122"/>
        <v>0</v>
      </c>
      <c r="AI531" s="351">
        <f t="shared" si="123"/>
        <v>0</v>
      </c>
      <c r="AJ531" s="352">
        <f t="shared" si="124"/>
        <v>0</v>
      </c>
      <c r="AK531" s="349">
        <f>IF(AA531&gt;0,VLOOKUP(C531,'Reference Data 1'!$N$13:$O$17,2),0)</f>
        <v>0</v>
      </c>
      <c r="AL531" s="346">
        <f t="shared" si="125"/>
        <v>0</v>
      </c>
      <c r="AM531" s="353">
        <f t="shared" si="126"/>
        <v>0</v>
      </c>
      <c r="AN531" s="354">
        <f t="shared" si="127"/>
        <v>0</v>
      </c>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c r="GU531" s="23"/>
      <c r="GV531" s="23"/>
      <c r="GW531" s="23"/>
      <c r="GX531" s="23"/>
      <c r="GY531" s="23"/>
      <c r="GZ531" s="23"/>
      <c r="HA531" s="23"/>
      <c r="HB531" s="23"/>
      <c r="HC531" s="23"/>
      <c r="HD531" s="23"/>
      <c r="HE531" s="23"/>
      <c r="HF531" s="23"/>
      <c r="HG531" s="23"/>
      <c r="HH531" s="23"/>
      <c r="HI531" s="23"/>
      <c r="HJ531" s="23"/>
      <c r="HK531" s="23"/>
    </row>
    <row r="532" spans="1:219" ht="13.9" customHeight="1">
      <c r="A532" s="392"/>
      <c r="B532" s="160"/>
      <c r="C532" s="161"/>
      <c r="D532" s="161"/>
      <c r="E532" s="255"/>
      <c r="F532" s="396">
        <v>0</v>
      </c>
      <c r="G532" s="181"/>
      <c r="H532" s="186"/>
      <c r="I532" s="162"/>
      <c r="J532" s="163"/>
      <c r="K532" s="164"/>
      <c r="L532" s="164"/>
      <c r="M532" s="187"/>
      <c r="N532" s="458"/>
      <c r="O532" s="463"/>
      <c r="P532" s="190"/>
      <c r="Q532" s="165"/>
      <c r="R532" s="166"/>
      <c r="S532" s="191"/>
      <c r="T532" s="195"/>
      <c r="U532" s="167"/>
      <c r="V532" s="196"/>
      <c r="W532" s="199">
        <f t="shared" si="114"/>
        <v>0</v>
      </c>
      <c r="X532" s="344">
        <f>IF(G532&gt;0,HLOOKUP(C532,'Utility Allowances'!$O$33:$S$34,2),0)</f>
        <v>0</v>
      </c>
      <c r="Y532" s="345">
        <f t="shared" si="115"/>
        <v>0</v>
      </c>
      <c r="Z532" s="168">
        <f t="shared" si="116"/>
        <v>0</v>
      </c>
      <c r="AA532" s="346">
        <f t="shared" si="117"/>
        <v>0</v>
      </c>
      <c r="AB532" s="344">
        <f>IF(Y532&gt;0,VLOOKUP($Y532,'Reference Data 2'!$B$7:$C$71,2),0)</f>
        <v>0</v>
      </c>
      <c r="AC532" s="347">
        <f t="shared" si="118"/>
        <v>0</v>
      </c>
      <c r="AD532" s="348">
        <f t="shared" si="119"/>
        <v>0</v>
      </c>
      <c r="AE532" s="349">
        <f>IF(Y532&gt;0,VLOOKUP($Y532,'Reference Data 2'!$B$9:$D$71,3),0)</f>
        <v>0</v>
      </c>
      <c r="AF532" s="347">
        <f t="shared" si="120"/>
        <v>0</v>
      </c>
      <c r="AG532" s="346">
        <f t="shared" si="121"/>
        <v>0</v>
      </c>
      <c r="AH532" s="350">
        <f t="shared" si="122"/>
        <v>0</v>
      </c>
      <c r="AI532" s="351">
        <f t="shared" si="123"/>
        <v>0</v>
      </c>
      <c r="AJ532" s="352">
        <f t="shared" si="124"/>
        <v>0</v>
      </c>
      <c r="AK532" s="349">
        <f>IF(AA532&gt;0,VLOOKUP(C532,'Reference Data 1'!$N$13:$O$17,2),0)</f>
        <v>0</v>
      </c>
      <c r="AL532" s="346">
        <f t="shared" si="125"/>
        <v>0</v>
      </c>
      <c r="AM532" s="353">
        <f t="shared" si="126"/>
        <v>0</v>
      </c>
      <c r="AN532" s="354">
        <f t="shared" si="127"/>
        <v>0</v>
      </c>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row>
    <row r="533" spans="1:219" ht="13.9" customHeight="1">
      <c r="A533" s="392"/>
      <c r="B533" s="160"/>
      <c r="C533" s="161"/>
      <c r="D533" s="161"/>
      <c r="E533" s="255"/>
      <c r="F533" s="396">
        <v>0</v>
      </c>
      <c r="G533" s="181"/>
      <c r="H533" s="186"/>
      <c r="I533" s="162"/>
      <c r="J533" s="163"/>
      <c r="K533" s="164"/>
      <c r="L533" s="164"/>
      <c r="M533" s="187"/>
      <c r="N533" s="458"/>
      <c r="O533" s="463"/>
      <c r="P533" s="190"/>
      <c r="Q533" s="165"/>
      <c r="R533" s="166"/>
      <c r="S533" s="191"/>
      <c r="T533" s="195"/>
      <c r="U533" s="167"/>
      <c r="V533" s="196"/>
      <c r="W533" s="199">
        <f t="shared" si="114"/>
        <v>0</v>
      </c>
      <c r="X533" s="344">
        <f>IF(G533&gt;0,HLOOKUP(C533,'Utility Allowances'!$O$33:$S$34,2),0)</f>
        <v>0</v>
      </c>
      <c r="Y533" s="345">
        <f t="shared" si="115"/>
        <v>0</v>
      </c>
      <c r="Z533" s="168">
        <f t="shared" si="116"/>
        <v>0</v>
      </c>
      <c r="AA533" s="346">
        <f t="shared" si="117"/>
        <v>0</v>
      </c>
      <c r="AB533" s="344">
        <f>IF(Y533&gt;0,VLOOKUP($Y533,'Reference Data 2'!$B$7:$C$71,2),0)</f>
        <v>0</v>
      </c>
      <c r="AC533" s="347">
        <f t="shared" si="118"/>
        <v>0</v>
      </c>
      <c r="AD533" s="348">
        <f t="shared" si="119"/>
        <v>0</v>
      </c>
      <c r="AE533" s="349">
        <f>IF(Y533&gt;0,VLOOKUP($Y533,'Reference Data 2'!$B$9:$D$71,3),0)</f>
        <v>0</v>
      </c>
      <c r="AF533" s="347">
        <f t="shared" si="120"/>
        <v>0</v>
      </c>
      <c r="AG533" s="346">
        <f t="shared" si="121"/>
        <v>0</v>
      </c>
      <c r="AH533" s="350">
        <f t="shared" si="122"/>
        <v>0</v>
      </c>
      <c r="AI533" s="351">
        <f t="shared" si="123"/>
        <v>0</v>
      </c>
      <c r="AJ533" s="352">
        <f t="shared" si="124"/>
        <v>0</v>
      </c>
      <c r="AK533" s="349">
        <f>IF(AA533&gt;0,VLOOKUP(C533,'Reference Data 1'!$N$13:$O$17,2),0)</f>
        <v>0</v>
      </c>
      <c r="AL533" s="346">
        <f t="shared" si="125"/>
        <v>0</v>
      </c>
      <c r="AM533" s="353">
        <f t="shared" si="126"/>
        <v>0</v>
      </c>
      <c r="AN533" s="354">
        <f t="shared" si="127"/>
        <v>0</v>
      </c>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row>
    <row r="534" spans="1:219" ht="13.9" customHeight="1">
      <c r="A534" s="392"/>
      <c r="B534" s="160"/>
      <c r="C534" s="161"/>
      <c r="D534" s="161"/>
      <c r="E534" s="255"/>
      <c r="F534" s="396">
        <v>0</v>
      </c>
      <c r="G534" s="181"/>
      <c r="H534" s="186"/>
      <c r="I534" s="162"/>
      <c r="J534" s="163"/>
      <c r="K534" s="164"/>
      <c r="L534" s="164"/>
      <c r="M534" s="187"/>
      <c r="N534" s="458"/>
      <c r="O534" s="463"/>
      <c r="P534" s="190"/>
      <c r="Q534" s="165"/>
      <c r="R534" s="166"/>
      <c r="S534" s="191"/>
      <c r="T534" s="195"/>
      <c r="U534" s="167"/>
      <c r="V534" s="196"/>
      <c r="W534" s="199">
        <f t="shared" si="114"/>
        <v>0</v>
      </c>
      <c r="X534" s="344">
        <f>IF(G534&gt;0,HLOOKUP(C534,'Utility Allowances'!$O$33:$S$34,2),0)</f>
        <v>0</v>
      </c>
      <c r="Y534" s="345">
        <f t="shared" si="115"/>
        <v>0</v>
      </c>
      <c r="Z534" s="168">
        <f t="shared" si="116"/>
        <v>0</v>
      </c>
      <c r="AA534" s="346">
        <f t="shared" si="117"/>
        <v>0</v>
      </c>
      <c r="AB534" s="344">
        <f>IF(Y534&gt;0,VLOOKUP($Y534,'Reference Data 2'!$B$7:$C$71,2),0)</f>
        <v>0</v>
      </c>
      <c r="AC534" s="347">
        <f t="shared" si="118"/>
        <v>0</v>
      </c>
      <c r="AD534" s="348">
        <f t="shared" si="119"/>
        <v>0</v>
      </c>
      <c r="AE534" s="349">
        <f>IF(Y534&gt;0,VLOOKUP($Y534,'Reference Data 2'!$B$9:$D$71,3),0)</f>
        <v>0</v>
      </c>
      <c r="AF534" s="347">
        <f t="shared" si="120"/>
        <v>0</v>
      </c>
      <c r="AG534" s="346">
        <f t="shared" si="121"/>
        <v>0</v>
      </c>
      <c r="AH534" s="350">
        <f t="shared" si="122"/>
        <v>0</v>
      </c>
      <c r="AI534" s="351">
        <f t="shared" si="123"/>
        <v>0</v>
      </c>
      <c r="AJ534" s="352">
        <f t="shared" si="124"/>
        <v>0</v>
      </c>
      <c r="AK534" s="349">
        <f>IF(AA534&gt;0,VLOOKUP(C534,'Reference Data 1'!$N$13:$O$17,2),0)</f>
        <v>0</v>
      </c>
      <c r="AL534" s="346">
        <f t="shared" si="125"/>
        <v>0</v>
      </c>
      <c r="AM534" s="353">
        <f t="shared" si="126"/>
        <v>0</v>
      </c>
      <c r="AN534" s="354">
        <f t="shared" si="127"/>
        <v>0</v>
      </c>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c r="GU534" s="23"/>
      <c r="GV534" s="23"/>
      <c r="GW534" s="23"/>
      <c r="GX534" s="23"/>
      <c r="GY534" s="23"/>
      <c r="GZ534" s="23"/>
      <c r="HA534" s="23"/>
      <c r="HB534" s="23"/>
      <c r="HC534" s="23"/>
      <c r="HD534" s="23"/>
      <c r="HE534" s="23"/>
      <c r="HF534" s="23"/>
      <c r="HG534" s="23"/>
      <c r="HH534" s="23"/>
      <c r="HI534" s="23"/>
      <c r="HJ534" s="23"/>
      <c r="HK534" s="23"/>
    </row>
    <row r="535" spans="1:219" ht="13.9" customHeight="1">
      <c r="A535" s="392"/>
      <c r="B535" s="160"/>
      <c r="C535" s="161"/>
      <c r="D535" s="161"/>
      <c r="E535" s="255"/>
      <c r="F535" s="396">
        <v>0</v>
      </c>
      <c r="G535" s="181"/>
      <c r="H535" s="186"/>
      <c r="I535" s="162"/>
      <c r="J535" s="163"/>
      <c r="K535" s="164"/>
      <c r="L535" s="164"/>
      <c r="M535" s="187"/>
      <c r="N535" s="458"/>
      <c r="O535" s="463"/>
      <c r="P535" s="190"/>
      <c r="Q535" s="165"/>
      <c r="R535" s="166"/>
      <c r="S535" s="191"/>
      <c r="T535" s="195"/>
      <c r="U535" s="167"/>
      <c r="V535" s="196"/>
      <c r="W535" s="199">
        <f t="shared" si="114"/>
        <v>0</v>
      </c>
      <c r="X535" s="344">
        <f>IF(G535&gt;0,HLOOKUP(C535,'Utility Allowances'!$O$33:$S$34,2),0)</f>
        <v>0</v>
      </c>
      <c r="Y535" s="345">
        <f t="shared" si="115"/>
        <v>0</v>
      </c>
      <c r="Z535" s="168">
        <f t="shared" si="116"/>
        <v>0</v>
      </c>
      <c r="AA535" s="346">
        <f t="shared" si="117"/>
        <v>0</v>
      </c>
      <c r="AB535" s="344">
        <f>IF(Y535&gt;0,VLOOKUP($Y535,'Reference Data 2'!$B$7:$C$71,2),0)</f>
        <v>0</v>
      </c>
      <c r="AC535" s="347">
        <f t="shared" si="118"/>
        <v>0</v>
      </c>
      <c r="AD535" s="348">
        <f t="shared" si="119"/>
        <v>0</v>
      </c>
      <c r="AE535" s="349">
        <f>IF(Y535&gt;0,VLOOKUP($Y535,'Reference Data 2'!$B$9:$D$71,3),0)</f>
        <v>0</v>
      </c>
      <c r="AF535" s="347">
        <f t="shared" si="120"/>
        <v>0</v>
      </c>
      <c r="AG535" s="346">
        <f t="shared" si="121"/>
        <v>0</v>
      </c>
      <c r="AH535" s="350">
        <f t="shared" si="122"/>
        <v>0</v>
      </c>
      <c r="AI535" s="351">
        <f t="shared" si="123"/>
        <v>0</v>
      </c>
      <c r="AJ535" s="352">
        <f t="shared" si="124"/>
        <v>0</v>
      </c>
      <c r="AK535" s="349">
        <f>IF(AA535&gt;0,VLOOKUP(C535,'Reference Data 1'!$N$13:$O$17,2),0)</f>
        <v>0</v>
      </c>
      <c r="AL535" s="346">
        <f t="shared" si="125"/>
        <v>0</v>
      </c>
      <c r="AM535" s="353">
        <f t="shared" si="126"/>
        <v>0</v>
      </c>
      <c r="AN535" s="354">
        <f t="shared" si="127"/>
        <v>0</v>
      </c>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c r="GU535" s="23"/>
      <c r="GV535" s="23"/>
      <c r="GW535" s="23"/>
      <c r="GX535" s="23"/>
      <c r="GY535" s="23"/>
      <c r="GZ535" s="23"/>
      <c r="HA535" s="23"/>
      <c r="HB535" s="23"/>
      <c r="HC535" s="23"/>
      <c r="HD535" s="23"/>
      <c r="HE535" s="23"/>
      <c r="HF535" s="23"/>
      <c r="HG535" s="23"/>
      <c r="HH535" s="23"/>
      <c r="HI535" s="23"/>
      <c r="HJ535" s="23"/>
      <c r="HK535" s="23"/>
    </row>
    <row r="536" spans="1:219" ht="13.9" customHeight="1">
      <c r="A536" s="392"/>
      <c r="B536" s="160"/>
      <c r="C536" s="161"/>
      <c r="D536" s="161"/>
      <c r="E536" s="255"/>
      <c r="F536" s="396">
        <v>0</v>
      </c>
      <c r="G536" s="181"/>
      <c r="H536" s="186"/>
      <c r="I536" s="162"/>
      <c r="J536" s="163"/>
      <c r="K536" s="164"/>
      <c r="L536" s="164"/>
      <c r="M536" s="187"/>
      <c r="N536" s="458"/>
      <c r="O536" s="463"/>
      <c r="P536" s="190"/>
      <c r="Q536" s="165"/>
      <c r="R536" s="166"/>
      <c r="S536" s="191"/>
      <c r="T536" s="195"/>
      <c r="U536" s="167"/>
      <c r="V536" s="196"/>
      <c r="W536" s="199">
        <f t="shared" si="114"/>
        <v>0</v>
      </c>
      <c r="X536" s="344">
        <f>IF(G536&gt;0,HLOOKUP(C536,'Utility Allowances'!$O$33:$S$34,2),0)</f>
        <v>0</v>
      </c>
      <c r="Y536" s="345">
        <f t="shared" si="115"/>
        <v>0</v>
      </c>
      <c r="Z536" s="168">
        <f t="shared" si="116"/>
        <v>0</v>
      </c>
      <c r="AA536" s="346">
        <f t="shared" si="117"/>
        <v>0</v>
      </c>
      <c r="AB536" s="344">
        <f>IF(Y536&gt;0,VLOOKUP($Y536,'Reference Data 2'!$B$7:$C$71,2),0)</f>
        <v>0</v>
      </c>
      <c r="AC536" s="347">
        <f t="shared" si="118"/>
        <v>0</v>
      </c>
      <c r="AD536" s="348">
        <f t="shared" si="119"/>
        <v>0</v>
      </c>
      <c r="AE536" s="349">
        <f>IF(Y536&gt;0,VLOOKUP($Y536,'Reference Data 2'!$B$9:$D$71,3),0)</f>
        <v>0</v>
      </c>
      <c r="AF536" s="347">
        <f t="shared" si="120"/>
        <v>0</v>
      </c>
      <c r="AG536" s="346">
        <f t="shared" si="121"/>
        <v>0</v>
      </c>
      <c r="AH536" s="350">
        <f t="shared" si="122"/>
        <v>0</v>
      </c>
      <c r="AI536" s="351">
        <f t="shared" si="123"/>
        <v>0</v>
      </c>
      <c r="AJ536" s="352">
        <f t="shared" si="124"/>
        <v>0</v>
      </c>
      <c r="AK536" s="349">
        <f>IF(AA536&gt;0,VLOOKUP(C536,'Reference Data 1'!$N$13:$O$17,2),0)</f>
        <v>0</v>
      </c>
      <c r="AL536" s="346">
        <f t="shared" si="125"/>
        <v>0</v>
      </c>
      <c r="AM536" s="353">
        <f t="shared" si="126"/>
        <v>0</v>
      </c>
      <c r="AN536" s="354">
        <f t="shared" si="127"/>
        <v>0</v>
      </c>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c r="GU536" s="23"/>
      <c r="GV536" s="23"/>
      <c r="GW536" s="23"/>
      <c r="GX536" s="23"/>
      <c r="GY536" s="23"/>
      <c r="GZ536" s="23"/>
      <c r="HA536" s="23"/>
      <c r="HB536" s="23"/>
      <c r="HC536" s="23"/>
      <c r="HD536" s="23"/>
      <c r="HE536" s="23"/>
      <c r="HF536" s="23"/>
      <c r="HG536" s="23"/>
      <c r="HH536" s="23"/>
      <c r="HI536" s="23"/>
      <c r="HJ536" s="23"/>
      <c r="HK536" s="23"/>
    </row>
    <row r="537" spans="1:219" ht="13.9" customHeight="1">
      <c r="A537" s="392"/>
      <c r="B537" s="160"/>
      <c r="C537" s="161"/>
      <c r="D537" s="161"/>
      <c r="E537" s="255"/>
      <c r="F537" s="396">
        <v>0</v>
      </c>
      <c r="G537" s="181"/>
      <c r="H537" s="186"/>
      <c r="I537" s="162"/>
      <c r="J537" s="163"/>
      <c r="K537" s="164"/>
      <c r="L537" s="164"/>
      <c r="M537" s="187"/>
      <c r="N537" s="458"/>
      <c r="O537" s="463"/>
      <c r="P537" s="190"/>
      <c r="Q537" s="165"/>
      <c r="R537" s="166"/>
      <c r="S537" s="191"/>
      <c r="T537" s="195"/>
      <c r="U537" s="167"/>
      <c r="V537" s="196"/>
      <c r="W537" s="199">
        <f t="shared" si="114"/>
        <v>0</v>
      </c>
      <c r="X537" s="344">
        <f>IF(G537&gt;0,HLOOKUP(C537,'Utility Allowances'!$O$33:$S$34,2),0)</f>
        <v>0</v>
      </c>
      <c r="Y537" s="345">
        <f t="shared" si="115"/>
        <v>0</v>
      </c>
      <c r="Z537" s="168">
        <f t="shared" si="116"/>
        <v>0</v>
      </c>
      <c r="AA537" s="346">
        <f t="shared" si="117"/>
        <v>0</v>
      </c>
      <c r="AB537" s="344">
        <f>IF(Y537&gt;0,VLOOKUP($Y537,'Reference Data 2'!$B$7:$C$71,2),0)</f>
        <v>0</v>
      </c>
      <c r="AC537" s="347">
        <f t="shared" si="118"/>
        <v>0</v>
      </c>
      <c r="AD537" s="348">
        <f t="shared" si="119"/>
        <v>0</v>
      </c>
      <c r="AE537" s="349">
        <f>IF(Y537&gt;0,VLOOKUP($Y537,'Reference Data 2'!$B$9:$D$71,3),0)</f>
        <v>0</v>
      </c>
      <c r="AF537" s="347">
        <f t="shared" si="120"/>
        <v>0</v>
      </c>
      <c r="AG537" s="346">
        <f t="shared" si="121"/>
        <v>0</v>
      </c>
      <c r="AH537" s="350">
        <f t="shared" si="122"/>
        <v>0</v>
      </c>
      <c r="AI537" s="351">
        <f t="shared" si="123"/>
        <v>0</v>
      </c>
      <c r="AJ537" s="352">
        <f t="shared" si="124"/>
        <v>0</v>
      </c>
      <c r="AK537" s="349">
        <f>IF(AA537&gt;0,VLOOKUP(C537,'Reference Data 1'!$N$13:$O$17,2),0)</f>
        <v>0</v>
      </c>
      <c r="AL537" s="346">
        <f t="shared" si="125"/>
        <v>0</v>
      </c>
      <c r="AM537" s="353">
        <f t="shared" si="126"/>
        <v>0</v>
      </c>
      <c r="AN537" s="354">
        <f t="shared" si="127"/>
        <v>0</v>
      </c>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c r="GU537" s="23"/>
      <c r="GV537" s="23"/>
      <c r="GW537" s="23"/>
      <c r="GX537" s="23"/>
      <c r="GY537" s="23"/>
      <c r="GZ537" s="23"/>
      <c r="HA537" s="23"/>
      <c r="HB537" s="23"/>
      <c r="HC537" s="23"/>
      <c r="HD537" s="23"/>
      <c r="HE537" s="23"/>
      <c r="HF537" s="23"/>
      <c r="HG537" s="23"/>
      <c r="HH537" s="23"/>
      <c r="HI537" s="23"/>
      <c r="HJ537" s="23"/>
      <c r="HK537" s="23"/>
    </row>
    <row r="538" spans="1:219" ht="13.9" customHeight="1">
      <c r="A538" s="392"/>
      <c r="B538" s="160"/>
      <c r="C538" s="161"/>
      <c r="D538" s="161"/>
      <c r="E538" s="255"/>
      <c r="F538" s="396">
        <v>0</v>
      </c>
      <c r="G538" s="181"/>
      <c r="H538" s="186"/>
      <c r="I538" s="162"/>
      <c r="J538" s="163"/>
      <c r="K538" s="164"/>
      <c r="L538" s="164"/>
      <c r="M538" s="187"/>
      <c r="N538" s="458"/>
      <c r="O538" s="463"/>
      <c r="P538" s="190"/>
      <c r="Q538" s="165"/>
      <c r="R538" s="166"/>
      <c r="S538" s="191"/>
      <c r="T538" s="195"/>
      <c r="U538" s="167"/>
      <c r="V538" s="196"/>
      <c r="W538" s="199">
        <f t="shared" si="114"/>
        <v>0</v>
      </c>
      <c r="X538" s="344">
        <f>IF(G538&gt;0,HLOOKUP(C538,'Utility Allowances'!$O$33:$S$34,2),0)</f>
        <v>0</v>
      </c>
      <c r="Y538" s="345">
        <f t="shared" si="115"/>
        <v>0</v>
      </c>
      <c r="Z538" s="168">
        <f t="shared" si="116"/>
        <v>0</v>
      </c>
      <c r="AA538" s="346">
        <f t="shared" si="117"/>
        <v>0</v>
      </c>
      <c r="AB538" s="344">
        <f>IF(Y538&gt;0,VLOOKUP($Y538,'Reference Data 2'!$B$7:$C$71,2),0)</f>
        <v>0</v>
      </c>
      <c r="AC538" s="347">
        <f t="shared" si="118"/>
        <v>0</v>
      </c>
      <c r="AD538" s="348">
        <f t="shared" si="119"/>
        <v>0</v>
      </c>
      <c r="AE538" s="349">
        <f>IF(Y538&gt;0,VLOOKUP($Y538,'Reference Data 2'!$B$9:$D$71,3),0)</f>
        <v>0</v>
      </c>
      <c r="AF538" s="347">
        <f t="shared" si="120"/>
        <v>0</v>
      </c>
      <c r="AG538" s="346">
        <f t="shared" si="121"/>
        <v>0</v>
      </c>
      <c r="AH538" s="350">
        <f t="shared" si="122"/>
        <v>0</v>
      </c>
      <c r="AI538" s="351">
        <f t="shared" si="123"/>
        <v>0</v>
      </c>
      <c r="AJ538" s="352">
        <f t="shared" si="124"/>
        <v>0</v>
      </c>
      <c r="AK538" s="349">
        <f>IF(AA538&gt;0,VLOOKUP(C538,'Reference Data 1'!$N$13:$O$17,2),0)</f>
        <v>0</v>
      </c>
      <c r="AL538" s="346">
        <f t="shared" si="125"/>
        <v>0</v>
      </c>
      <c r="AM538" s="353">
        <f t="shared" si="126"/>
        <v>0</v>
      </c>
      <c r="AN538" s="354">
        <f t="shared" si="127"/>
        <v>0</v>
      </c>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row>
    <row r="539" spans="1:219" ht="13.9" customHeight="1">
      <c r="A539" s="392"/>
      <c r="B539" s="160"/>
      <c r="C539" s="161"/>
      <c r="D539" s="161"/>
      <c r="E539" s="255"/>
      <c r="F539" s="396">
        <v>0</v>
      </c>
      <c r="G539" s="181"/>
      <c r="H539" s="186"/>
      <c r="I539" s="162"/>
      <c r="J539" s="163"/>
      <c r="K539" s="164"/>
      <c r="L539" s="164"/>
      <c r="M539" s="187"/>
      <c r="N539" s="458"/>
      <c r="O539" s="463"/>
      <c r="P539" s="190"/>
      <c r="Q539" s="165"/>
      <c r="R539" s="166"/>
      <c r="S539" s="191"/>
      <c r="T539" s="195"/>
      <c r="U539" s="167"/>
      <c r="V539" s="196"/>
      <c r="W539" s="199">
        <f t="shared" si="114"/>
        <v>0</v>
      </c>
      <c r="X539" s="344">
        <f>IF(G539&gt;0,HLOOKUP(C539,'Utility Allowances'!$O$33:$S$34,2),0)</f>
        <v>0</v>
      </c>
      <c r="Y539" s="345">
        <f t="shared" si="115"/>
        <v>0</v>
      </c>
      <c r="Z539" s="168">
        <f t="shared" si="116"/>
        <v>0</v>
      </c>
      <c r="AA539" s="346">
        <f t="shared" si="117"/>
        <v>0</v>
      </c>
      <c r="AB539" s="344">
        <f>IF(Y539&gt;0,VLOOKUP($Y539,'Reference Data 2'!$B$7:$C$71,2),0)</f>
        <v>0</v>
      </c>
      <c r="AC539" s="347">
        <f t="shared" si="118"/>
        <v>0</v>
      </c>
      <c r="AD539" s="348">
        <f t="shared" si="119"/>
        <v>0</v>
      </c>
      <c r="AE539" s="349">
        <f>IF(Y539&gt;0,VLOOKUP($Y539,'Reference Data 2'!$B$9:$D$71,3),0)</f>
        <v>0</v>
      </c>
      <c r="AF539" s="347">
        <f t="shared" si="120"/>
        <v>0</v>
      </c>
      <c r="AG539" s="346">
        <f t="shared" si="121"/>
        <v>0</v>
      </c>
      <c r="AH539" s="350">
        <f t="shared" si="122"/>
        <v>0</v>
      </c>
      <c r="AI539" s="351">
        <f t="shared" si="123"/>
        <v>0</v>
      </c>
      <c r="AJ539" s="352">
        <f t="shared" si="124"/>
        <v>0</v>
      </c>
      <c r="AK539" s="349">
        <f>IF(AA539&gt;0,VLOOKUP(C539,'Reference Data 1'!$N$13:$O$17,2),0)</f>
        <v>0</v>
      </c>
      <c r="AL539" s="346">
        <f t="shared" si="125"/>
        <v>0</v>
      </c>
      <c r="AM539" s="353">
        <f t="shared" si="126"/>
        <v>0</v>
      </c>
      <c r="AN539" s="354">
        <f t="shared" si="127"/>
        <v>0</v>
      </c>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row>
    <row r="540" spans="1:219" ht="13.9" customHeight="1">
      <c r="A540" s="392"/>
      <c r="B540" s="160"/>
      <c r="C540" s="161"/>
      <c r="D540" s="161"/>
      <c r="E540" s="255"/>
      <c r="F540" s="396">
        <v>0</v>
      </c>
      <c r="G540" s="181"/>
      <c r="H540" s="186"/>
      <c r="I540" s="162"/>
      <c r="J540" s="163"/>
      <c r="K540" s="164"/>
      <c r="L540" s="164"/>
      <c r="M540" s="187"/>
      <c r="N540" s="458"/>
      <c r="O540" s="463"/>
      <c r="P540" s="190"/>
      <c r="Q540" s="165"/>
      <c r="R540" s="166"/>
      <c r="S540" s="191"/>
      <c r="T540" s="195"/>
      <c r="U540" s="167"/>
      <c r="V540" s="196"/>
      <c r="W540" s="199">
        <f t="shared" si="114"/>
        <v>0</v>
      </c>
      <c r="X540" s="344">
        <f>IF(G540&gt;0,HLOOKUP(C540,'Utility Allowances'!$O$33:$S$34,2),0)</f>
        <v>0</v>
      </c>
      <c r="Y540" s="345">
        <f t="shared" si="115"/>
        <v>0</v>
      </c>
      <c r="Z540" s="168">
        <f t="shared" si="116"/>
        <v>0</v>
      </c>
      <c r="AA540" s="346">
        <f t="shared" si="117"/>
        <v>0</v>
      </c>
      <c r="AB540" s="344">
        <f>IF(Y540&gt;0,VLOOKUP($Y540,'Reference Data 2'!$B$7:$C$71,2),0)</f>
        <v>0</v>
      </c>
      <c r="AC540" s="347">
        <f t="shared" si="118"/>
        <v>0</v>
      </c>
      <c r="AD540" s="348">
        <f t="shared" si="119"/>
        <v>0</v>
      </c>
      <c r="AE540" s="349">
        <f>IF(Y540&gt;0,VLOOKUP($Y540,'Reference Data 2'!$B$9:$D$71,3),0)</f>
        <v>0</v>
      </c>
      <c r="AF540" s="347">
        <f t="shared" si="120"/>
        <v>0</v>
      </c>
      <c r="AG540" s="346">
        <f t="shared" si="121"/>
        <v>0</v>
      </c>
      <c r="AH540" s="350">
        <f t="shared" si="122"/>
        <v>0</v>
      </c>
      <c r="AI540" s="351">
        <f t="shared" si="123"/>
        <v>0</v>
      </c>
      <c r="AJ540" s="352">
        <f t="shared" si="124"/>
        <v>0</v>
      </c>
      <c r="AK540" s="349">
        <f>IF(AA540&gt;0,VLOOKUP(C540,'Reference Data 1'!$N$13:$O$17,2),0)</f>
        <v>0</v>
      </c>
      <c r="AL540" s="346">
        <f t="shared" si="125"/>
        <v>0</v>
      </c>
      <c r="AM540" s="353">
        <f t="shared" si="126"/>
        <v>0</v>
      </c>
      <c r="AN540" s="354">
        <f t="shared" si="127"/>
        <v>0</v>
      </c>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row>
    <row r="541" spans="1:219" ht="13.9" customHeight="1">
      <c r="A541" s="392"/>
      <c r="B541" s="160"/>
      <c r="C541" s="161"/>
      <c r="D541" s="161"/>
      <c r="E541" s="255"/>
      <c r="F541" s="396">
        <v>0</v>
      </c>
      <c r="G541" s="181"/>
      <c r="H541" s="186"/>
      <c r="I541" s="162"/>
      <c r="J541" s="163"/>
      <c r="K541" s="164"/>
      <c r="L541" s="164"/>
      <c r="M541" s="187"/>
      <c r="N541" s="458"/>
      <c r="O541" s="463"/>
      <c r="P541" s="190"/>
      <c r="Q541" s="165"/>
      <c r="R541" s="166"/>
      <c r="S541" s="191"/>
      <c r="T541" s="195"/>
      <c r="U541" s="167"/>
      <c r="V541" s="196"/>
      <c r="W541" s="199">
        <f t="shared" si="114"/>
        <v>0</v>
      </c>
      <c r="X541" s="344">
        <f>IF(G541&gt;0,HLOOKUP(C541,'Utility Allowances'!$O$33:$S$34,2),0)</f>
        <v>0</v>
      </c>
      <c r="Y541" s="345">
        <f t="shared" si="115"/>
        <v>0</v>
      </c>
      <c r="Z541" s="168">
        <f t="shared" si="116"/>
        <v>0</v>
      </c>
      <c r="AA541" s="346">
        <f t="shared" si="117"/>
        <v>0</v>
      </c>
      <c r="AB541" s="344">
        <f>IF(Y541&gt;0,VLOOKUP($Y541,'Reference Data 2'!$B$7:$C$71,2),0)</f>
        <v>0</v>
      </c>
      <c r="AC541" s="347">
        <f t="shared" si="118"/>
        <v>0</v>
      </c>
      <c r="AD541" s="348">
        <f t="shared" si="119"/>
        <v>0</v>
      </c>
      <c r="AE541" s="349">
        <f>IF(Y541&gt;0,VLOOKUP($Y541,'Reference Data 2'!$B$9:$D$71,3),0)</f>
        <v>0</v>
      </c>
      <c r="AF541" s="347">
        <f t="shared" si="120"/>
        <v>0</v>
      </c>
      <c r="AG541" s="346">
        <f t="shared" si="121"/>
        <v>0</v>
      </c>
      <c r="AH541" s="350">
        <f t="shared" si="122"/>
        <v>0</v>
      </c>
      <c r="AI541" s="351">
        <f t="shared" si="123"/>
        <v>0</v>
      </c>
      <c r="AJ541" s="352">
        <f t="shared" si="124"/>
        <v>0</v>
      </c>
      <c r="AK541" s="349">
        <f>IF(AA541&gt;0,VLOOKUP(C541,'Reference Data 1'!$N$13:$O$17,2),0)</f>
        <v>0</v>
      </c>
      <c r="AL541" s="346">
        <f t="shared" si="125"/>
        <v>0</v>
      </c>
      <c r="AM541" s="353">
        <f t="shared" si="126"/>
        <v>0</v>
      </c>
      <c r="AN541" s="354">
        <f t="shared" si="127"/>
        <v>0</v>
      </c>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row>
    <row r="542" spans="1:219" ht="13.9" customHeight="1">
      <c r="A542" s="392"/>
      <c r="B542" s="160"/>
      <c r="C542" s="161"/>
      <c r="D542" s="161"/>
      <c r="E542" s="255"/>
      <c r="F542" s="396">
        <v>0</v>
      </c>
      <c r="G542" s="181"/>
      <c r="H542" s="186"/>
      <c r="I542" s="162"/>
      <c r="J542" s="163"/>
      <c r="K542" s="164"/>
      <c r="L542" s="164"/>
      <c r="M542" s="187"/>
      <c r="N542" s="458"/>
      <c r="O542" s="463"/>
      <c r="P542" s="190"/>
      <c r="Q542" s="165"/>
      <c r="R542" s="166"/>
      <c r="S542" s="191"/>
      <c r="T542" s="195"/>
      <c r="U542" s="167"/>
      <c r="V542" s="196"/>
      <c r="W542" s="199">
        <f t="shared" si="114"/>
        <v>0</v>
      </c>
      <c r="X542" s="344">
        <f>IF(G542&gt;0,HLOOKUP(C542,'Utility Allowances'!$O$33:$S$34,2),0)</f>
        <v>0</v>
      </c>
      <c r="Y542" s="345">
        <f t="shared" si="115"/>
        <v>0</v>
      </c>
      <c r="Z542" s="168">
        <f t="shared" si="116"/>
        <v>0</v>
      </c>
      <c r="AA542" s="346">
        <f t="shared" si="117"/>
        <v>0</v>
      </c>
      <c r="AB542" s="344">
        <f>IF(Y542&gt;0,VLOOKUP($Y542,'Reference Data 2'!$B$7:$C$71,2),0)</f>
        <v>0</v>
      </c>
      <c r="AC542" s="347">
        <f t="shared" si="118"/>
        <v>0</v>
      </c>
      <c r="AD542" s="348">
        <f t="shared" si="119"/>
        <v>0</v>
      </c>
      <c r="AE542" s="349">
        <f>IF(Y542&gt;0,VLOOKUP($Y542,'Reference Data 2'!$B$9:$D$71,3),0)</f>
        <v>0</v>
      </c>
      <c r="AF542" s="347">
        <f t="shared" si="120"/>
        <v>0</v>
      </c>
      <c r="AG542" s="346">
        <f t="shared" si="121"/>
        <v>0</v>
      </c>
      <c r="AH542" s="350">
        <f t="shared" si="122"/>
        <v>0</v>
      </c>
      <c r="AI542" s="351">
        <f t="shared" si="123"/>
        <v>0</v>
      </c>
      <c r="AJ542" s="352">
        <f t="shared" si="124"/>
        <v>0</v>
      </c>
      <c r="AK542" s="349">
        <f>IF(AA542&gt;0,VLOOKUP(C542,'Reference Data 1'!$N$13:$O$17,2),0)</f>
        <v>0</v>
      </c>
      <c r="AL542" s="346">
        <f t="shared" si="125"/>
        <v>0</v>
      </c>
      <c r="AM542" s="353">
        <f t="shared" si="126"/>
        <v>0</v>
      </c>
      <c r="AN542" s="354">
        <f t="shared" si="127"/>
        <v>0</v>
      </c>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row>
    <row r="543" spans="1:219" ht="13.9" customHeight="1">
      <c r="A543" s="392"/>
      <c r="B543" s="160"/>
      <c r="C543" s="161"/>
      <c r="D543" s="161"/>
      <c r="E543" s="255"/>
      <c r="F543" s="396">
        <v>0</v>
      </c>
      <c r="G543" s="181"/>
      <c r="H543" s="186"/>
      <c r="I543" s="162"/>
      <c r="J543" s="163"/>
      <c r="K543" s="164"/>
      <c r="L543" s="164"/>
      <c r="M543" s="187"/>
      <c r="N543" s="458"/>
      <c r="O543" s="463"/>
      <c r="P543" s="190"/>
      <c r="Q543" s="165"/>
      <c r="R543" s="166"/>
      <c r="S543" s="191"/>
      <c r="T543" s="195"/>
      <c r="U543" s="167"/>
      <c r="V543" s="196"/>
      <c r="W543" s="199">
        <f t="shared" si="114"/>
        <v>0</v>
      </c>
      <c r="X543" s="344">
        <f>IF(G543&gt;0,HLOOKUP(C543,'Utility Allowances'!$O$33:$S$34,2),0)</f>
        <v>0</v>
      </c>
      <c r="Y543" s="345">
        <f t="shared" si="115"/>
        <v>0</v>
      </c>
      <c r="Z543" s="168">
        <f t="shared" si="116"/>
        <v>0</v>
      </c>
      <c r="AA543" s="346">
        <f t="shared" si="117"/>
        <v>0</v>
      </c>
      <c r="AB543" s="344">
        <f>IF(Y543&gt;0,VLOOKUP($Y543,'Reference Data 2'!$B$7:$C$71,2),0)</f>
        <v>0</v>
      </c>
      <c r="AC543" s="347">
        <f t="shared" si="118"/>
        <v>0</v>
      </c>
      <c r="AD543" s="348">
        <f t="shared" si="119"/>
        <v>0</v>
      </c>
      <c r="AE543" s="349">
        <f>IF(Y543&gt;0,VLOOKUP($Y543,'Reference Data 2'!$B$9:$D$71,3),0)</f>
        <v>0</v>
      </c>
      <c r="AF543" s="347">
        <f t="shared" si="120"/>
        <v>0</v>
      </c>
      <c r="AG543" s="346">
        <f t="shared" si="121"/>
        <v>0</v>
      </c>
      <c r="AH543" s="350">
        <f t="shared" si="122"/>
        <v>0</v>
      </c>
      <c r="AI543" s="351">
        <f t="shared" si="123"/>
        <v>0</v>
      </c>
      <c r="AJ543" s="352">
        <f t="shared" si="124"/>
        <v>0</v>
      </c>
      <c r="AK543" s="349">
        <f>IF(AA543&gt;0,VLOOKUP(C543,'Reference Data 1'!$N$13:$O$17,2),0)</f>
        <v>0</v>
      </c>
      <c r="AL543" s="346">
        <f t="shared" si="125"/>
        <v>0</v>
      </c>
      <c r="AM543" s="353">
        <f t="shared" si="126"/>
        <v>0</v>
      </c>
      <c r="AN543" s="354">
        <f t="shared" si="127"/>
        <v>0</v>
      </c>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row>
    <row r="544" spans="1:219" ht="13.9" customHeight="1">
      <c r="A544" s="392"/>
      <c r="B544" s="160"/>
      <c r="C544" s="161"/>
      <c r="D544" s="161"/>
      <c r="E544" s="255"/>
      <c r="F544" s="396">
        <v>0</v>
      </c>
      <c r="G544" s="181"/>
      <c r="H544" s="186"/>
      <c r="I544" s="162"/>
      <c r="J544" s="163"/>
      <c r="K544" s="164"/>
      <c r="L544" s="164"/>
      <c r="M544" s="187"/>
      <c r="N544" s="458"/>
      <c r="O544" s="463"/>
      <c r="P544" s="190"/>
      <c r="Q544" s="165"/>
      <c r="R544" s="166"/>
      <c r="S544" s="191"/>
      <c r="T544" s="195"/>
      <c r="U544" s="167"/>
      <c r="V544" s="196"/>
      <c r="W544" s="199">
        <f t="shared" si="114"/>
        <v>0</v>
      </c>
      <c r="X544" s="344">
        <f>IF(G544&gt;0,HLOOKUP(C544,'Utility Allowances'!$O$33:$S$34,2),0)</f>
        <v>0</v>
      </c>
      <c r="Y544" s="345">
        <f t="shared" si="115"/>
        <v>0</v>
      </c>
      <c r="Z544" s="168">
        <f t="shared" si="116"/>
        <v>0</v>
      </c>
      <c r="AA544" s="346">
        <f t="shared" si="117"/>
        <v>0</v>
      </c>
      <c r="AB544" s="344">
        <f>IF(Y544&gt;0,VLOOKUP($Y544,'Reference Data 2'!$B$7:$C$71,2),0)</f>
        <v>0</v>
      </c>
      <c r="AC544" s="347">
        <f t="shared" si="118"/>
        <v>0</v>
      </c>
      <c r="AD544" s="348">
        <f t="shared" si="119"/>
        <v>0</v>
      </c>
      <c r="AE544" s="349">
        <f>IF(Y544&gt;0,VLOOKUP($Y544,'Reference Data 2'!$B$9:$D$71,3),0)</f>
        <v>0</v>
      </c>
      <c r="AF544" s="347">
        <f t="shared" si="120"/>
        <v>0</v>
      </c>
      <c r="AG544" s="346">
        <f t="shared" si="121"/>
        <v>0</v>
      </c>
      <c r="AH544" s="350">
        <f t="shared" si="122"/>
        <v>0</v>
      </c>
      <c r="AI544" s="351">
        <f t="shared" si="123"/>
        <v>0</v>
      </c>
      <c r="AJ544" s="352">
        <f t="shared" si="124"/>
        <v>0</v>
      </c>
      <c r="AK544" s="349">
        <f>IF(AA544&gt;0,VLOOKUP(C544,'Reference Data 1'!$N$13:$O$17,2),0)</f>
        <v>0</v>
      </c>
      <c r="AL544" s="346">
        <f t="shared" si="125"/>
        <v>0</v>
      </c>
      <c r="AM544" s="353">
        <f t="shared" si="126"/>
        <v>0</v>
      </c>
      <c r="AN544" s="354">
        <f t="shared" si="127"/>
        <v>0</v>
      </c>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c r="GU544" s="23"/>
      <c r="GV544" s="23"/>
      <c r="GW544" s="23"/>
      <c r="GX544" s="23"/>
      <c r="GY544" s="23"/>
      <c r="GZ544" s="23"/>
      <c r="HA544" s="23"/>
      <c r="HB544" s="23"/>
      <c r="HC544" s="23"/>
      <c r="HD544" s="23"/>
      <c r="HE544" s="23"/>
      <c r="HF544" s="23"/>
      <c r="HG544" s="23"/>
      <c r="HH544" s="23"/>
      <c r="HI544" s="23"/>
      <c r="HJ544" s="23"/>
      <c r="HK544" s="23"/>
    </row>
    <row r="545" spans="1:219" ht="13.9" customHeight="1">
      <c r="A545" s="392"/>
      <c r="B545" s="160"/>
      <c r="C545" s="161"/>
      <c r="D545" s="161"/>
      <c r="E545" s="255"/>
      <c r="F545" s="396">
        <v>0</v>
      </c>
      <c r="G545" s="181"/>
      <c r="H545" s="186"/>
      <c r="I545" s="162"/>
      <c r="J545" s="163"/>
      <c r="K545" s="164"/>
      <c r="L545" s="164"/>
      <c r="M545" s="187"/>
      <c r="N545" s="458"/>
      <c r="O545" s="463"/>
      <c r="P545" s="190"/>
      <c r="Q545" s="165"/>
      <c r="R545" s="166"/>
      <c r="S545" s="191"/>
      <c r="T545" s="195"/>
      <c r="U545" s="167"/>
      <c r="V545" s="196"/>
      <c r="W545" s="199">
        <f t="shared" si="114"/>
        <v>0</v>
      </c>
      <c r="X545" s="344">
        <f>IF(G545&gt;0,HLOOKUP(C545,'Utility Allowances'!$O$33:$S$34,2),0)</f>
        <v>0</v>
      </c>
      <c r="Y545" s="345">
        <f t="shared" si="115"/>
        <v>0</v>
      </c>
      <c r="Z545" s="168">
        <f t="shared" si="116"/>
        <v>0</v>
      </c>
      <c r="AA545" s="346">
        <f t="shared" si="117"/>
        <v>0</v>
      </c>
      <c r="AB545" s="344">
        <f>IF(Y545&gt;0,VLOOKUP($Y545,'Reference Data 2'!$B$7:$C$71,2),0)</f>
        <v>0</v>
      </c>
      <c r="AC545" s="347">
        <f t="shared" si="118"/>
        <v>0</v>
      </c>
      <c r="AD545" s="348">
        <f t="shared" si="119"/>
        <v>0</v>
      </c>
      <c r="AE545" s="349">
        <f>IF(Y545&gt;0,VLOOKUP($Y545,'Reference Data 2'!$B$9:$D$71,3),0)</f>
        <v>0</v>
      </c>
      <c r="AF545" s="347">
        <f t="shared" si="120"/>
        <v>0</v>
      </c>
      <c r="AG545" s="346">
        <f t="shared" si="121"/>
        <v>0</v>
      </c>
      <c r="AH545" s="350">
        <f t="shared" si="122"/>
        <v>0</v>
      </c>
      <c r="AI545" s="351">
        <f t="shared" si="123"/>
        <v>0</v>
      </c>
      <c r="AJ545" s="352">
        <f t="shared" si="124"/>
        <v>0</v>
      </c>
      <c r="AK545" s="349">
        <f>IF(AA545&gt;0,VLOOKUP(C545,'Reference Data 1'!$N$13:$O$17,2),0)</f>
        <v>0</v>
      </c>
      <c r="AL545" s="346">
        <f t="shared" si="125"/>
        <v>0</v>
      </c>
      <c r="AM545" s="353">
        <f t="shared" si="126"/>
        <v>0</v>
      </c>
      <c r="AN545" s="354">
        <f t="shared" si="127"/>
        <v>0</v>
      </c>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row>
    <row r="546" spans="1:219" ht="13.9" customHeight="1">
      <c r="A546" s="392"/>
      <c r="B546" s="160"/>
      <c r="C546" s="161"/>
      <c r="D546" s="161"/>
      <c r="E546" s="255"/>
      <c r="F546" s="396">
        <v>0</v>
      </c>
      <c r="G546" s="181"/>
      <c r="H546" s="186"/>
      <c r="I546" s="162"/>
      <c r="J546" s="163"/>
      <c r="K546" s="164"/>
      <c r="L546" s="164"/>
      <c r="M546" s="187"/>
      <c r="N546" s="458"/>
      <c r="O546" s="463"/>
      <c r="P546" s="190"/>
      <c r="Q546" s="165"/>
      <c r="R546" s="166"/>
      <c r="S546" s="191"/>
      <c r="T546" s="195"/>
      <c r="U546" s="167"/>
      <c r="V546" s="196"/>
      <c r="W546" s="199">
        <f t="shared" si="114"/>
        <v>0</v>
      </c>
      <c r="X546" s="344">
        <f>IF(G546&gt;0,HLOOKUP(C546,'Utility Allowances'!$O$33:$S$34,2),0)</f>
        <v>0</v>
      </c>
      <c r="Y546" s="345">
        <f t="shared" si="115"/>
        <v>0</v>
      </c>
      <c r="Z546" s="168">
        <f t="shared" si="116"/>
        <v>0</v>
      </c>
      <c r="AA546" s="346">
        <f t="shared" si="117"/>
        <v>0</v>
      </c>
      <c r="AB546" s="344">
        <f>IF(Y546&gt;0,VLOOKUP($Y546,'Reference Data 2'!$B$7:$C$71,2),0)</f>
        <v>0</v>
      </c>
      <c r="AC546" s="347">
        <f t="shared" si="118"/>
        <v>0</v>
      </c>
      <c r="AD546" s="348">
        <f t="shared" si="119"/>
        <v>0</v>
      </c>
      <c r="AE546" s="349">
        <f>IF(Y546&gt;0,VLOOKUP($Y546,'Reference Data 2'!$B$9:$D$71,3),0)</f>
        <v>0</v>
      </c>
      <c r="AF546" s="347">
        <f t="shared" si="120"/>
        <v>0</v>
      </c>
      <c r="AG546" s="346">
        <f t="shared" si="121"/>
        <v>0</v>
      </c>
      <c r="AH546" s="350">
        <f t="shared" si="122"/>
        <v>0</v>
      </c>
      <c r="AI546" s="351">
        <f t="shared" si="123"/>
        <v>0</v>
      </c>
      <c r="AJ546" s="352">
        <f t="shared" si="124"/>
        <v>0</v>
      </c>
      <c r="AK546" s="349">
        <f>IF(AA546&gt;0,VLOOKUP(C546,'Reference Data 1'!$N$13:$O$17,2),0)</f>
        <v>0</v>
      </c>
      <c r="AL546" s="346">
        <f t="shared" si="125"/>
        <v>0</v>
      </c>
      <c r="AM546" s="353">
        <f t="shared" si="126"/>
        <v>0</v>
      </c>
      <c r="AN546" s="354">
        <f t="shared" si="127"/>
        <v>0</v>
      </c>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row>
    <row r="547" spans="1:219" ht="13.9" customHeight="1">
      <c r="A547" s="392"/>
      <c r="B547" s="160"/>
      <c r="C547" s="161"/>
      <c r="D547" s="161"/>
      <c r="E547" s="255"/>
      <c r="F547" s="396">
        <v>0</v>
      </c>
      <c r="G547" s="181"/>
      <c r="H547" s="186"/>
      <c r="I547" s="162"/>
      <c r="J547" s="163"/>
      <c r="K547" s="164"/>
      <c r="L547" s="164"/>
      <c r="M547" s="187"/>
      <c r="N547" s="458"/>
      <c r="O547" s="463"/>
      <c r="P547" s="190"/>
      <c r="Q547" s="165"/>
      <c r="R547" s="166"/>
      <c r="S547" s="191"/>
      <c r="T547" s="195"/>
      <c r="U547" s="167"/>
      <c r="V547" s="196"/>
      <c r="W547" s="199">
        <f t="shared" si="114"/>
        <v>0</v>
      </c>
      <c r="X547" s="344">
        <f>IF(G547&gt;0,HLOOKUP(C547,'Utility Allowances'!$O$33:$S$34,2),0)</f>
        <v>0</v>
      </c>
      <c r="Y547" s="345">
        <f t="shared" si="115"/>
        <v>0</v>
      </c>
      <c r="Z547" s="168">
        <f t="shared" si="116"/>
        <v>0</v>
      </c>
      <c r="AA547" s="346">
        <f t="shared" si="117"/>
        <v>0</v>
      </c>
      <c r="AB547" s="344">
        <f>IF(Y547&gt;0,VLOOKUP($Y547,'Reference Data 2'!$B$7:$C$71,2),0)</f>
        <v>0</v>
      </c>
      <c r="AC547" s="347">
        <f t="shared" si="118"/>
        <v>0</v>
      </c>
      <c r="AD547" s="348">
        <f t="shared" si="119"/>
        <v>0</v>
      </c>
      <c r="AE547" s="349">
        <f>IF(Y547&gt;0,VLOOKUP($Y547,'Reference Data 2'!$B$9:$D$71,3),0)</f>
        <v>0</v>
      </c>
      <c r="AF547" s="347">
        <f t="shared" si="120"/>
        <v>0</v>
      </c>
      <c r="AG547" s="346">
        <f t="shared" si="121"/>
        <v>0</v>
      </c>
      <c r="AH547" s="350">
        <f t="shared" si="122"/>
        <v>0</v>
      </c>
      <c r="AI547" s="351">
        <f t="shared" si="123"/>
        <v>0</v>
      </c>
      <c r="AJ547" s="352">
        <f t="shared" si="124"/>
        <v>0</v>
      </c>
      <c r="AK547" s="349">
        <f>IF(AA547&gt;0,VLOOKUP(C547,'Reference Data 1'!$N$13:$O$17,2),0)</f>
        <v>0</v>
      </c>
      <c r="AL547" s="346">
        <f t="shared" si="125"/>
        <v>0</v>
      </c>
      <c r="AM547" s="353">
        <f t="shared" si="126"/>
        <v>0</v>
      </c>
      <c r="AN547" s="354">
        <f t="shared" si="127"/>
        <v>0</v>
      </c>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row>
    <row r="548" spans="1:219" ht="13.9" customHeight="1">
      <c r="A548" s="392"/>
      <c r="B548" s="160"/>
      <c r="C548" s="161"/>
      <c r="D548" s="161"/>
      <c r="E548" s="255"/>
      <c r="F548" s="396">
        <v>0</v>
      </c>
      <c r="G548" s="181"/>
      <c r="H548" s="186"/>
      <c r="I548" s="162"/>
      <c r="J548" s="163"/>
      <c r="K548" s="164"/>
      <c r="L548" s="164"/>
      <c r="M548" s="187"/>
      <c r="N548" s="458"/>
      <c r="O548" s="463"/>
      <c r="P548" s="190"/>
      <c r="Q548" s="165"/>
      <c r="R548" s="166"/>
      <c r="S548" s="191"/>
      <c r="T548" s="195"/>
      <c r="U548" s="167"/>
      <c r="V548" s="196"/>
      <c r="W548" s="199">
        <f t="shared" si="114"/>
        <v>0</v>
      </c>
      <c r="X548" s="344">
        <f>IF(G548&gt;0,HLOOKUP(C548,'Utility Allowances'!$O$33:$S$34,2),0)</f>
        <v>0</v>
      </c>
      <c r="Y548" s="345">
        <f t="shared" si="115"/>
        <v>0</v>
      </c>
      <c r="Z548" s="168">
        <f t="shared" si="116"/>
        <v>0</v>
      </c>
      <c r="AA548" s="346">
        <f t="shared" si="117"/>
        <v>0</v>
      </c>
      <c r="AB548" s="344">
        <f>IF(Y548&gt;0,VLOOKUP($Y548,'Reference Data 2'!$B$7:$C$71,2),0)</f>
        <v>0</v>
      </c>
      <c r="AC548" s="347">
        <f t="shared" si="118"/>
        <v>0</v>
      </c>
      <c r="AD548" s="348">
        <f t="shared" si="119"/>
        <v>0</v>
      </c>
      <c r="AE548" s="349">
        <f>IF(Y548&gt;0,VLOOKUP($Y548,'Reference Data 2'!$B$9:$D$71,3),0)</f>
        <v>0</v>
      </c>
      <c r="AF548" s="347">
        <f t="shared" si="120"/>
        <v>0</v>
      </c>
      <c r="AG548" s="346">
        <f t="shared" si="121"/>
        <v>0</v>
      </c>
      <c r="AH548" s="350">
        <f t="shared" si="122"/>
        <v>0</v>
      </c>
      <c r="AI548" s="351">
        <f t="shared" si="123"/>
        <v>0</v>
      </c>
      <c r="AJ548" s="352">
        <f t="shared" si="124"/>
        <v>0</v>
      </c>
      <c r="AK548" s="349">
        <f>IF(AA548&gt;0,VLOOKUP(C548,'Reference Data 1'!$N$13:$O$17,2),0)</f>
        <v>0</v>
      </c>
      <c r="AL548" s="346">
        <f t="shared" si="125"/>
        <v>0</v>
      </c>
      <c r="AM548" s="353">
        <f t="shared" si="126"/>
        <v>0</v>
      </c>
      <c r="AN548" s="354">
        <f t="shared" si="127"/>
        <v>0</v>
      </c>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row>
    <row r="549" spans="1:219" ht="13.9" customHeight="1">
      <c r="A549" s="392"/>
      <c r="B549" s="160"/>
      <c r="C549" s="161"/>
      <c r="D549" s="161"/>
      <c r="E549" s="255"/>
      <c r="F549" s="396">
        <v>0</v>
      </c>
      <c r="G549" s="181"/>
      <c r="H549" s="186"/>
      <c r="I549" s="162"/>
      <c r="J549" s="163"/>
      <c r="K549" s="164"/>
      <c r="L549" s="164"/>
      <c r="M549" s="187"/>
      <c r="N549" s="458"/>
      <c r="O549" s="463"/>
      <c r="P549" s="190"/>
      <c r="Q549" s="165"/>
      <c r="R549" s="166"/>
      <c r="S549" s="191"/>
      <c r="T549" s="195"/>
      <c r="U549" s="167"/>
      <c r="V549" s="196"/>
      <c r="W549" s="199">
        <f t="shared" si="114"/>
        <v>0</v>
      </c>
      <c r="X549" s="344">
        <f>IF(G549&gt;0,HLOOKUP(C549,'Utility Allowances'!$O$33:$S$34,2),0)</f>
        <v>0</v>
      </c>
      <c r="Y549" s="345">
        <f t="shared" si="115"/>
        <v>0</v>
      </c>
      <c r="Z549" s="168">
        <f t="shared" si="116"/>
        <v>0</v>
      </c>
      <c r="AA549" s="346">
        <f t="shared" si="117"/>
        <v>0</v>
      </c>
      <c r="AB549" s="344">
        <f>IF(Y549&gt;0,VLOOKUP($Y549,'Reference Data 2'!$B$7:$C$71,2),0)</f>
        <v>0</v>
      </c>
      <c r="AC549" s="347">
        <f t="shared" si="118"/>
        <v>0</v>
      </c>
      <c r="AD549" s="348">
        <f t="shared" si="119"/>
        <v>0</v>
      </c>
      <c r="AE549" s="349">
        <f>IF(Y549&gt;0,VLOOKUP($Y549,'Reference Data 2'!$B$9:$D$71,3),0)</f>
        <v>0</v>
      </c>
      <c r="AF549" s="347">
        <f t="shared" si="120"/>
        <v>0</v>
      </c>
      <c r="AG549" s="346">
        <f t="shared" si="121"/>
        <v>0</v>
      </c>
      <c r="AH549" s="350">
        <f t="shared" si="122"/>
        <v>0</v>
      </c>
      <c r="AI549" s="351">
        <f t="shared" si="123"/>
        <v>0</v>
      </c>
      <c r="AJ549" s="352">
        <f t="shared" si="124"/>
        <v>0</v>
      </c>
      <c r="AK549" s="349">
        <f>IF(AA549&gt;0,VLOOKUP(C549,'Reference Data 1'!$N$13:$O$17,2),0)</f>
        <v>0</v>
      </c>
      <c r="AL549" s="346">
        <f t="shared" si="125"/>
        <v>0</v>
      </c>
      <c r="AM549" s="353">
        <f t="shared" si="126"/>
        <v>0</v>
      </c>
      <c r="AN549" s="354">
        <f t="shared" si="127"/>
        <v>0</v>
      </c>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row>
    <row r="550" spans="1:219" ht="13.9" customHeight="1">
      <c r="A550" s="392"/>
      <c r="B550" s="160"/>
      <c r="C550" s="161"/>
      <c r="D550" s="161"/>
      <c r="E550" s="255"/>
      <c r="F550" s="396">
        <v>0</v>
      </c>
      <c r="G550" s="181"/>
      <c r="H550" s="186"/>
      <c r="I550" s="162"/>
      <c r="J550" s="163"/>
      <c r="K550" s="164"/>
      <c r="L550" s="164"/>
      <c r="M550" s="187"/>
      <c r="N550" s="458"/>
      <c r="O550" s="463"/>
      <c r="P550" s="190"/>
      <c r="Q550" s="165"/>
      <c r="R550" s="166"/>
      <c r="S550" s="191"/>
      <c r="T550" s="195"/>
      <c r="U550" s="167"/>
      <c r="V550" s="196"/>
      <c r="W550" s="199">
        <f t="shared" si="114"/>
        <v>0</v>
      </c>
      <c r="X550" s="344">
        <f>IF(G550&gt;0,HLOOKUP(C550,'Utility Allowances'!$O$33:$S$34,2),0)</f>
        <v>0</v>
      </c>
      <c r="Y550" s="345">
        <f t="shared" si="115"/>
        <v>0</v>
      </c>
      <c r="Z550" s="168">
        <f t="shared" si="116"/>
        <v>0</v>
      </c>
      <c r="AA550" s="346">
        <f t="shared" si="117"/>
        <v>0</v>
      </c>
      <c r="AB550" s="344">
        <f>IF(Y550&gt;0,VLOOKUP($Y550,'Reference Data 2'!$B$7:$C$71,2),0)</f>
        <v>0</v>
      </c>
      <c r="AC550" s="347">
        <f t="shared" si="118"/>
        <v>0</v>
      </c>
      <c r="AD550" s="348">
        <f t="shared" si="119"/>
        <v>0</v>
      </c>
      <c r="AE550" s="349">
        <f>IF(Y550&gt;0,VLOOKUP($Y550,'Reference Data 2'!$B$9:$D$71,3),0)</f>
        <v>0</v>
      </c>
      <c r="AF550" s="347">
        <f t="shared" si="120"/>
        <v>0</v>
      </c>
      <c r="AG550" s="346">
        <f t="shared" si="121"/>
        <v>0</v>
      </c>
      <c r="AH550" s="350">
        <f t="shared" si="122"/>
        <v>0</v>
      </c>
      <c r="AI550" s="351">
        <f t="shared" si="123"/>
        <v>0</v>
      </c>
      <c r="AJ550" s="352">
        <f t="shared" si="124"/>
        <v>0</v>
      </c>
      <c r="AK550" s="349">
        <f>IF(AA550&gt;0,VLOOKUP(C550,'Reference Data 1'!$N$13:$O$17,2),0)</f>
        <v>0</v>
      </c>
      <c r="AL550" s="346">
        <f t="shared" si="125"/>
        <v>0</v>
      </c>
      <c r="AM550" s="353">
        <f t="shared" si="126"/>
        <v>0</v>
      </c>
      <c r="AN550" s="354">
        <f t="shared" si="127"/>
        <v>0</v>
      </c>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row>
    <row r="551" spans="1:219" ht="13.9" customHeight="1">
      <c r="A551" s="392"/>
      <c r="B551" s="160"/>
      <c r="C551" s="161"/>
      <c r="D551" s="161"/>
      <c r="E551" s="255"/>
      <c r="F551" s="396">
        <v>0</v>
      </c>
      <c r="G551" s="181"/>
      <c r="H551" s="186"/>
      <c r="I551" s="162"/>
      <c r="J551" s="163"/>
      <c r="K551" s="164"/>
      <c r="L551" s="164"/>
      <c r="M551" s="187"/>
      <c r="N551" s="458"/>
      <c r="O551" s="463"/>
      <c r="P551" s="190"/>
      <c r="Q551" s="165"/>
      <c r="R551" s="166"/>
      <c r="S551" s="191"/>
      <c r="T551" s="195"/>
      <c r="U551" s="167"/>
      <c r="V551" s="196"/>
      <c r="W551" s="199">
        <f t="shared" si="114"/>
        <v>0</v>
      </c>
      <c r="X551" s="344">
        <f>IF(G551&gt;0,HLOOKUP(C551,'Utility Allowances'!$O$33:$S$34,2),0)</f>
        <v>0</v>
      </c>
      <c r="Y551" s="345">
        <f t="shared" si="115"/>
        <v>0</v>
      </c>
      <c r="Z551" s="168">
        <f t="shared" si="116"/>
        <v>0</v>
      </c>
      <c r="AA551" s="346">
        <f t="shared" si="117"/>
        <v>0</v>
      </c>
      <c r="AB551" s="344">
        <f>IF(Y551&gt;0,VLOOKUP($Y551,'Reference Data 2'!$B$7:$C$71,2),0)</f>
        <v>0</v>
      </c>
      <c r="AC551" s="347">
        <f t="shared" si="118"/>
        <v>0</v>
      </c>
      <c r="AD551" s="348">
        <f t="shared" si="119"/>
        <v>0</v>
      </c>
      <c r="AE551" s="349">
        <f>IF(Y551&gt;0,VLOOKUP($Y551,'Reference Data 2'!$B$9:$D$71,3),0)</f>
        <v>0</v>
      </c>
      <c r="AF551" s="347">
        <f t="shared" si="120"/>
        <v>0</v>
      </c>
      <c r="AG551" s="346">
        <f t="shared" si="121"/>
        <v>0</v>
      </c>
      <c r="AH551" s="350">
        <f t="shared" si="122"/>
        <v>0</v>
      </c>
      <c r="AI551" s="351">
        <f t="shared" si="123"/>
        <v>0</v>
      </c>
      <c r="AJ551" s="352">
        <f t="shared" si="124"/>
        <v>0</v>
      </c>
      <c r="AK551" s="349">
        <f>IF(AA551&gt;0,VLOOKUP(C551,'Reference Data 1'!$N$13:$O$17,2),0)</f>
        <v>0</v>
      </c>
      <c r="AL551" s="346">
        <f t="shared" si="125"/>
        <v>0</v>
      </c>
      <c r="AM551" s="353">
        <f t="shared" si="126"/>
        <v>0</v>
      </c>
      <c r="AN551" s="354">
        <f t="shared" si="127"/>
        <v>0</v>
      </c>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row>
    <row r="552" spans="1:219" ht="13.9" customHeight="1">
      <c r="A552" s="392"/>
      <c r="B552" s="160"/>
      <c r="C552" s="161"/>
      <c r="D552" s="161"/>
      <c r="E552" s="255"/>
      <c r="F552" s="396">
        <v>0</v>
      </c>
      <c r="G552" s="181"/>
      <c r="H552" s="186"/>
      <c r="I552" s="162"/>
      <c r="J552" s="163"/>
      <c r="K552" s="164"/>
      <c r="L552" s="164"/>
      <c r="M552" s="187"/>
      <c r="N552" s="458"/>
      <c r="O552" s="463"/>
      <c r="P552" s="190"/>
      <c r="Q552" s="165"/>
      <c r="R552" s="166"/>
      <c r="S552" s="191"/>
      <c r="T552" s="195"/>
      <c r="U552" s="167"/>
      <c r="V552" s="196"/>
      <c r="W552" s="199">
        <f t="shared" si="114"/>
        <v>0</v>
      </c>
      <c r="X552" s="344">
        <f>IF(G552&gt;0,HLOOKUP(C552,'Utility Allowances'!$O$33:$S$34,2),0)</f>
        <v>0</v>
      </c>
      <c r="Y552" s="345">
        <f t="shared" si="115"/>
        <v>0</v>
      </c>
      <c r="Z552" s="168">
        <f t="shared" si="116"/>
        <v>0</v>
      </c>
      <c r="AA552" s="346">
        <f t="shared" si="117"/>
        <v>0</v>
      </c>
      <c r="AB552" s="344">
        <f>IF(Y552&gt;0,VLOOKUP($Y552,'Reference Data 2'!$B$7:$C$71,2),0)</f>
        <v>0</v>
      </c>
      <c r="AC552" s="347">
        <f t="shared" si="118"/>
        <v>0</v>
      </c>
      <c r="AD552" s="348">
        <f t="shared" si="119"/>
        <v>0</v>
      </c>
      <c r="AE552" s="349">
        <f>IF(Y552&gt;0,VLOOKUP($Y552,'Reference Data 2'!$B$9:$D$71,3),0)</f>
        <v>0</v>
      </c>
      <c r="AF552" s="347">
        <f t="shared" si="120"/>
        <v>0</v>
      </c>
      <c r="AG552" s="346">
        <f t="shared" si="121"/>
        <v>0</v>
      </c>
      <c r="AH552" s="350">
        <f t="shared" si="122"/>
        <v>0</v>
      </c>
      <c r="AI552" s="351">
        <f t="shared" si="123"/>
        <v>0</v>
      </c>
      <c r="AJ552" s="352">
        <f t="shared" si="124"/>
        <v>0</v>
      </c>
      <c r="AK552" s="349">
        <f>IF(AA552&gt;0,VLOOKUP(C552,'Reference Data 1'!$N$13:$O$17,2),0)</f>
        <v>0</v>
      </c>
      <c r="AL552" s="346">
        <f t="shared" si="125"/>
        <v>0</v>
      </c>
      <c r="AM552" s="353">
        <f t="shared" si="126"/>
        <v>0</v>
      </c>
      <c r="AN552" s="354">
        <f t="shared" si="127"/>
        <v>0</v>
      </c>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c r="GU552" s="23"/>
      <c r="GV552" s="23"/>
      <c r="GW552" s="23"/>
      <c r="GX552" s="23"/>
      <c r="GY552" s="23"/>
      <c r="GZ552" s="23"/>
      <c r="HA552" s="23"/>
      <c r="HB552" s="23"/>
      <c r="HC552" s="23"/>
      <c r="HD552" s="23"/>
      <c r="HE552" s="23"/>
      <c r="HF552" s="23"/>
      <c r="HG552" s="23"/>
      <c r="HH552" s="23"/>
      <c r="HI552" s="23"/>
      <c r="HJ552" s="23"/>
      <c r="HK552" s="23"/>
    </row>
    <row r="553" spans="1:219" ht="13.9" customHeight="1">
      <c r="A553" s="392"/>
      <c r="B553" s="160"/>
      <c r="C553" s="161"/>
      <c r="D553" s="161"/>
      <c r="E553" s="255"/>
      <c r="F553" s="396">
        <v>0</v>
      </c>
      <c r="G553" s="181"/>
      <c r="H553" s="186"/>
      <c r="I553" s="162"/>
      <c r="J553" s="163"/>
      <c r="K553" s="164"/>
      <c r="L553" s="164"/>
      <c r="M553" s="187"/>
      <c r="N553" s="458"/>
      <c r="O553" s="463"/>
      <c r="P553" s="190"/>
      <c r="Q553" s="165"/>
      <c r="R553" s="166"/>
      <c r="S553" s="191"/>
      <c r="T553" s="195"/>
      <c r="U553" s="167"/>
      <c r="V553" s="196"/>
      <c r="W553" s="199">
        <f t="shared" si="114"/>
        <v>0</v>
      </c>
      <c r="X553" s="344">
        <f>IF(G553&gt;0,HLOOKUP(C553,'Utility Allowances'!$O$33:$S$34,2),0)</f>
        <v>0</v>
      </c>
      <c r="Y553" s="345">
        <f t="shared" si="115"/>
        <v>0</v>
      </c>
      <c r="Z553" s="168">
        <f t="shared" si="116"/>
        <v>0</v>
      </c>
      <c r="AA553" s="346">
        <f t="shared" si="117"/>
        <v>0</v>
      </c>
      <c r="AB553" s="344">
        <f>IF(Y553&gt;0,VLOOKUP($Y553,'Reference Data 2'!$B$7:$C$71,2),0)</f>
        <v>0</v>
      </c>
      <c r="AC553" s="347">
        <f t="shared" si="118"/>
        <v>0</v>
      </c>
      <c r="AD553" s="348">
        <f t="shared" si="119"/>
        <v>0</v>
      </c>
      <c r="AE553" s="349">
        <f>IF(Y553&gt;0,VLOOKUP($Y553,'Reference Data 2'!$B$9:$D$71,3),0)</f>
        <v>0</v>
      </c>
      <c r="AF553" s="347">
        <f t="shared" si="120"/>
        <v>0</v>
      </c>
      <c r="AG553" s="346">
        <f t="shared" si="121"/>
        <v>0</v>
      </c>
      <c r="AH553" s="350">
        <f t="shared" si="122"/>
        <v>0</v>
      </c>
      <c r="AI553" s="351">
        <f t="shared" si="123"/>
        <v>0</v>
      </c>
      <c r="AJ553" s="352">
        <f t="shared" si="124"/>
        <v>0</v>
      </c>
      <c r="AK553" s="349">
        <f>IF(AA553&gt;0,VLOOKUP(C553,'Reference Data 1'!$N$13:$O$17,2),0)</f>
        <v>0</v>
      </c>
      <c r="AL553" s="346">
        <f t="shared" si="125"/>
        <v>0</v>
      </c>
      <c r="AM553" s="353">
        <f t="shared" si="126"/>
        <v>0</v>
      </c>
      <c r="AN553" s="354">
        <f t="shared" si="127"/>
        <v>0</v>
      </c>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row>
    <row r="554" spans="1:219" ht="13.9" customHeight="1">
      <c r="A554" s="392"/>
      <c r="B554" s="160"/>
      <c r="C554" s="161"/>
      <c r="D554" s="161"/>
      <c r="E554" s="255"/>
      <c r="F554" s="396">
        <v>0</v>
      </c>
      <c r="G554" s="181"/>
      <c r="H554" s="186"/>
      <c r="I554" s="162"/>
      <c r="J554" s="163"/>
      <c r="K554" s="164"/>
      <c r="L554" s="164"/>
      <c r="M554" s="187"/>
      <c r="N554" s="458"/>
      <c r="O554" s="463"/>
      <c r="P554" s="190"/>
      <c r="Q554" s="165"/>
      <c r="R554" s="166"/>
      <c r="S554" s="191"/>
      <c r="T554" s="195"/>
      <c r="U554" s="167"/>
      <c r="V554" s="196"/>
      <c r="W554" s="199">
        <f t="shared" si="114"/>
        <v>0</v>
      </c>
      <c r="X554" s="344">
        <f>IF(G554&gt;0,HLOOKUP(C554,'Utility Allowances'!$O$33:$S$34,2),0)</f>
        <v>0</v>
      </c>
      <c r="Y554" s="345">
        <f t="shared" si="115"/>
        <v>0</v>
      </c>
      <c r="Z554" s="168">
        <f t="shared" si="116"/>
        <v>0</v>
      </c>
      <c r="AA554" s="346">
        <f t="shared" si="117"/>
        <v>0</v>
      </c>
      <c r="AB554" s="344">
        <f>IF(Y554&gt;0,VLOOKUP($Y554,'Reference Data 2'!$B$7:$C$71,2),0)</f>
        <v>0</v>
      </c>
      <c r="AC554" s="347">
        <f t="shared" si="118"/>
        <v>0</v>
      </c>
      <c r="AD554" s="348">
        <f t="shared" si="119"/>
        <v>0</v>
      </c>
      <c r="AE554" s="349">
        <f>IF(Y554&gt;0,VLOOKUP($Y554,'Reference Data 2'!$B$9:$D$71,3),0)</f>
        <v>0</v>
      </c>
      <c r="AF554" s="347">
        <f t="shared" si="120"/>
        <v>0</v>
      </c>
      <c r="AG554" s="346">
        <f t="shared" si="121"/>
        <v>0</v>
      </c>
      <c r="AH554" s="350">
        <f t="shared" si="122"/>
        <v>0</v>
      </c>
      <c r="AI554" s="351">
        <f t="shared" si="123"/>
        <v>0</v>
      </c>
      <c r="AJ554" s="352">
        <f t="shared" si="124"/>
        <v>0</v>
      </c>
      <c r="AK554" s="349">
        <f>IF(AA554&gt;0,VLOOKUP(C554,'Reference Data 1'!$N$13:$O$17,2),0)</f>
        <v>0</v>
      </c>
      <c r="AL554" s="346">
        <f t="shared" si="125"/>
        <v>0</v>
      </c>
      <c r="AM554" s="353">
        <f t="shared" si="126"/>
        <v>0</v>
      </c>
      <c r="AN554" s="354">
        <f t="shared" si="127"/>
        <v>0</v>
      </c>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row>
    <row r="555" spans="1:219" ht="13.9" customHeight="1">
      <c r="A555" s="392"/>
      <c r="B555" s="160"/>
      <c r="C555" s="161"/>
      <c r="D555" s="161"/>
      <c r="E555" s="255"/>
      <c r="F555" s="396">
        <v>0</v>
      </c>
      <c r="G555" s="181"/>
      <c r="H555" s="186"/>
      <c r="I555" s="162"/>
      <c r="J555" s="163"/>
      <c r="K555" s="164"/>
      <c r="L555" s="164"/>
      <c r="M555" s="187"/>
      <c r="N555" s="458"/>
      <c r="O555" s="463"/>
      <c r="P555" s="190"/>
      <c r="Q555" s="165"/>
      <c r="R555" s="166"/>
      <c r="S555" s="191"/>
      <c r="T555" s="195"/>
      <c r="U555" s="167"/>
      <c r="V555" s="196"/>
      <c r="W555" s="199">
        <f t="shared" si="114"/>
        <v>0</v>
      </c>
      <c r="X555" s="344">
        <f>IF(G555&gt;0,HLOOKUP(C555,'Utility Allowances'!$O$33:$S$34,2),0)</f>
        <v>0</v>
      </c>
      <c r="Y555" s="345">
        <f t="shared" si="115"/>
        <v>0</v>
      </c>
      <c r="Z555" s="168">
        <f t="shared" si="116"/>
        <v>0</v>
      </c>
      <c r="AA555" s="346">
        <f t="shared" si="117"/>
        <v>0</v>
      </c>
      <c r="AB555" s="344">
        <f>IF(Y555&gt;0,VLOOKUP($Y555,'Reference Data 2'!$B$7:$C$71,2),0)</f>
        <v>0</v>
      </c>
      <c r="AC555" s="347">
        <f t="shared" si="118"/>
        <v>0</v>
      </c>
      <c r="AD555" s="348">
        <f t="shared" si="119"/>
        <v>0</v>
      </c>
      <c r="AE555" s="349">
        <f>IF(Y555&gt;0,VLOOKUP($Y555,'Reference Data 2'!$B$9:$D$71,3),0)</f>
        <v>0</v>
      </c>
      <c r="AF555" s="347">
        <f t="shared" si="120"/>
        <v>0</v>
      </c>
      <c r="AG555" s="346">
        <f t="shared" si="121"/>
        <v>0</v>
      </c>
      <c r="AH555" s="350">
        <f t="shared" si="122"/>
        <v>0</v>
      </c>
      <c r="AI555" s="351">
        <f t="shared" si="123"/>
        <v>0</v>
      </c>
      <c r="AJ555" s="352">
        <f t="shared" si="124"/>
        <v>0</v>
      </c>
      <c r="AK555" s="349">
        <f>IF(AA555&gt;0,VLOOKUP(C555,'Reference Data 1'!$N$13:$O$17,2),0)</f>
        <v>0</v>
      </c>
      <c r="AL555" s="346">
        <f t="shared" si="125"/>
        <v>0</v>
      </c>
      <c r="AM555" s="353">
        <f t="shared" si="126"/>
        <v>0</v>
      </c>
      <c r="AN555" s="354">
        <f t="shared" si="127"/>
        <v>0</v>
      </c>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c r="GU555" s="23"/>
      <c r="GV555" s="23"/>
      <c r="GW555" s="23"/>
      <c r="GX555" s="23"/>
      <c r="GY555" s="23"/>
      <c r="GZ555" s="23"/>
      <c r="HA555" s="23"/>
      <c r="HB555" s="23"/>
      <c r="HC555" s="23"/>
      <c r="HD555" s="23"/>
      <c r="HE555" s="23"/>
      <c r="HF555" s="23"/>
      <c r="HG555" s="23"/>
      <c r="HH555" s="23"/>
      <c r="HI555" s="23"/>
      <c r="HJ555" s="23"/>
      <c r="HK555" s="23"/>
    </row>
    <row r="556" spans="1:219" ht="13.9" customHeight="1">
      <c r="A556" s="392"/>
      <c r="B556" s="160"/>
      <c r="C556" s="161"/>
      <c r="D556" s="161"/>
      <c r="E556" s="255"/>
      <c r="F556" s="396">
        <v>0</v>
      </c>
      <c r="G556" s="181"/>
      <c r="H556" s="186"/>
      <c r="I556" s="162"/>
      <c r="J556" s="163"/>
      <c r="K556" s="164"/>
      <c r="L556" s="164"/>
      <c r="M556" s="187"/>
      <c r="N556" s="458"/>
      <c r="O556" s="463"/>
      <c r="P556" s="190"/>
      <c r="Q556" s="165"/>
      <c r="R556" s="166"/>
      <c r="S556" s="191"/>
      <c r="T556" s="195"/>
      <c r="U556" s="167"/>
      <c r="V556" s="196"/>
      <c r="W556" s="199">
        <f t="shared" si="114"/>
        <v>0</v>
      </c>
      <c r="X556" s="344">
        <f>IF(G556&gt;0,HLOOKUP(C556,'Utility Allowances'!$O$33:$S$34,2),0)</f>
        <v>0</v>
      </c>
      <c r="Y556" s="345">
        <f t="shared" si="115"/>
        <v>0</v>
      </c>
      <c r="Z556" s="168">
        <f t="shared" si="116"/>
        <v>0</v>
      </c>
      <c r="AA556" s="346">
        <f t="shared" si="117"/>
        <v>0</v>
      </c>
      <c r="AB556" s="344">
        <f>IF(Y556&gt;0,VLOOKUP($Y556,'Reference Data 2'!$B$7:$C$71,2),0)</f>
        <v>0</v>
      </c>
      <c r="AC556" s="347">
        <f t="shared" si="118"/>
        <v>0</v>
      </c>
      <c r="AD556" s="348">
        <f t="shared" si="119"/>
        <v>0</v>
      </c>
      <c r="AE556" s="349">
        <f>IF(Y556&gt;0,VLOOKUP($Y556,'Reference Data 2'!$B$9:$D$71,3),0)</f>
        <v>0</v>
      </c>
      <c r="AF556" s="347">
        <f t="shared" si="120"/>
        <v>0</v>
      </c>
      <c r="AG556" s="346">
        <f t="shared" si="121"/>
        <v>0</v>
      </c>
      <c r="AH556" s="350">
        <f t="shared" si="122"/>
        <v>0</v>
      </c>
      <c r="AI556" s="351">
        <f t="shared" si="123"/>
        <v>0</v>
      </c>
      <c r="AJ556" s="352">
        <f t="shared" si="124"/>
        <v>0</v>
      </c>
      <c r="AK556" s="349">
        <f>IF(AA556&gt;0,VLOOKUP(C556,'Reference Data 1'!$N$13:$O$17,2),0)</f>
        <v>0</v>
      </c>
      <c r="AL556" s="346">
        <f t="shared" si="125"/>
        <v>0</v>
      </c>
      <c r="AM556" s="353">
        <f t="shared" si="126"/>
        <v>0</v>
      </c>
      <c r="AN556" s="354">
        <f t="shared" si="127"/>
        <v>0</v>
      </c>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c r="GU556" s="23"/>
      <c r="GV556" s="23"/>
      <c r="GW556" s="23"/>
      <c r="GX556" s="23"/>
      <c r="GY556" s="23"/>
      <c r="GZ556" s="23"/>
      <c r="HA556" s="23"/>
      <c r="HB556" s="23"/>
      <c r="HC556" s="23"/>
      <c r="HD556" s="23"/>
      <c r="HE556" s="23"/>
      <c r="HF556" s="23"/>
      <c r="HG556" s="23"/>
      <c r="HH556" s="23"/>
      <c r="HI556" s="23"/>
      <c r="HJ556" s="23"/>
      <c r="HK556" s="23"/>
    </row>
    <row r="557" spans="1:219" ht="13.9" customHeight="1">
      <c r="A557" s="392"/>
      <c r="B557" s="160"/>
      <c r="C557" s="161"/>
      <c r="D557" s="161"/>
      <c r="E557" s="255"/>
      <c r="F557" s="396">
        <v>0</v>
      </c>
      <c r="G557" s="181"/>
      <c r="H557" s="186"/>
      <c r="I557" s="162"/>
      <c r="J557" s="163"/>
      <c r="K557" s="164"/>
      <c r="L557" s="164"/>
      <c r="M557" s="187"/>
      <c r="N557" s="458"/>
      <c r="O557" s="463"/>
      <c r="P557" s="190"/>
      <c r="Q557" s="165"/>
      <c r="R557" s="166"/>
      <c r="S557" s="191"/>
      <c r="T557" s="195"/>
      <c r="U557" s="167"/>
      <c r="V557" s="196"/>
      <c r="W557" s="199">
        <f t="shared" si="114"/>
        <v>0</v>
      </c>
      <c r="X557" s="344">
        <f>IF(G557&gt;0,HLOOKUP(C557,'Utility Allowances'!$O$33:$S$34,2),0)</f>
        <v>0</v>
      </c>
      <c r="Y557" s="345">
        <f t="shared" si="115"/>
        <v>0</v>
      </c>
      <c r="Z557" s="168">
        <f t="shared" si="116"/>
        <v>0</v>
      </c>
      <c r="AA557" s="346">
        <f t="shared" si="117"/>
        <v>0</v>
      </c>
      <c r="AB557" s="344">
        <f>IF(Y557&gt;0,VLOOKUP($Y557,'Reference Data 2'!$B$7:$C$71,2),0)</f>
        <v>0</v>
      </c>
      <c r="AC557" s="347">
        <f t="shared" si="118"/>
        <v>0</v>
      </c>
      <c r="AD557" s="348">
        <f t="shared" si="119"/>
        <v>0</v>
      </c>
      <c r="AE557" s="349">
        <f>IF(Y557&gt;0,VLOOKUP($Y557,'Reference Data 2'!$B$9:$D$71,3),0)</f>
        <v>0</v>
      </c>
      <c r="AF557" s="347">
        <f t="shared" si="120"/>
        <v>0</v>
      </c>
      <c r="AG557" s="346">
        <f t="shared" si="121"/>
        <v>0</v>
      </c>
      <c r="AH557" s="350">
        <f t="shared" si="122"/>
        <v>0</v>
      </c>
      <c r="AI557" s="351">
        <f t="shared" si="123"/>
        <v>0</v>
      </c>
      <c r="AJ557" s="352">
        <f t="shared" si="124"/>
        <v>0</v>
      </c>
      <c r="AK557" s="349">
        <f>IF(AA557&gt;0,VLOOKUP(C557,'Reference Data 1'!$N$13:$O$17,2),0)</f>
        <v>0</v>
      </c>
      <c r="AL557" s="346">
        <f t="shared" si="125"/>
        <v>0</v>
      </c>
      <c r="AM557" s="353">
        <f t="shared" si="126"/>
        <v>0</v>
      </c>
      <c r="AN557" s="354">
        <f t="shared" si="127"/>
        <v>0</v>
      </c>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row>
    <row r="558" spans="1:219" ht="13.9" customHeight="1">
      <c r="A558" s="392"/>
      <c r="B558" s="160"/>
      <c r="C558" s="161"/>
      <c r="D558" s="161"/>
      <c r="E558" s="255"/>
      <c r="F558" s="396">
        <v>0</v>
      </c>
      <c r="G558" s="181"/>
      <c r="H558" s="186"/>
      <c r="I558" s="162"/>
      <c r="J558" s="163"/>
      <c r="K558" s="164"/>
      <c r="L558" s="164"/>
      <c r="M558" s="187"/>
      <c r="N558" s="458"/>
      <c r="O558" s="463"/>
      <c r="P558" s="190"/>
      <c r="Q558" s="165"/>
      <c r="R558" s="166"/>
      <c r="S558" s="191"/>
      <c r="T558" s="195"/>
      <c r="U558" s="167"/>
      <c r="V558" s="196"/>
      <c r="W558" s="199">
        <f t="shared" si="114"/>
        <v>0</v>
      </c>
      <c r="X558" s="344">
        <f>IF(G558&gt;0,HLOOKUP(C558,'Utility Allowances'!$O$33:$S$34,2),0)</f>
        <v>0</v>
      </c>
      <c r="Y558" s="345">
        <f t="shared" si="115"/>
        <v>0</v>
      </c>
      <c r="Z558" s="168">
        <f t="shared" si="116"/>
        <v>0</v>
      </c>
      <c r="AA558" s="346">
        <f t="shared" si="117"/>
        <v>0</v>
      </c>
      <c r="AB558" s="344">
        <f>IF(Y558&gt;0,VLOOKUP($Y558,'Reference Data 2'!$B$7:$C$71,2),0)</f>
        <v>0</v>
      </c>
      <c r="AC558" s="347">
        <f t="shared" si="118"/>
        <v>0</v>
      </c>
      <c r="AD558" s="348">
        <f t="shared" si="119"/>
        <v>0</v>
      </c>
      <c r="AE558" s="349">
        <f>IF(Y558&gt;0,VLOOKUP($Y558,'Reference Data 2'!$B$9:$D$71,3),0)</f>
        <v>0</v>
      </c>
      <c r="AF558" s="347">
        <f t="shared" si="120"/>
        <v>0</v>
      </c>
      <c r="AG558" s="346">
        <f t="shared" si="121"/>
        <v>0</v>
      </c>
      <c r="AH558" s="350">
        <f t="shared" si="122"/>
        <v>0</v>
      </c>
      <c r="AI558" s="351">
        <f t="shared" si="123"/>
        <v>0</v>
      </c>
      <c r="AJ558" s="352">
        <f t="shared" si="124"/>
        <v>0</v>
      </c>
      <c r="AK558" s="349">
        <f>IF(AA558&gt;0,VLOOKUP(C558,'Reference Data 1'!$N$13:$O$17,2),0)</f>
        <v>0</v>
      </c>
      <c r="AL558" s="346">
        <f t="shared" si="125"/>
        <v>0</v>
      </c>
      <c r="AM558" s="353">
        <f t="shared" si="126"/>
        <v>0</v>
      </c>
      <c r="AN558" s="354">
        <f t="shared" si="127"/>
        <v>0</v>
      </c>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row>
    <row r="559" spans="1:219" ht="13.9" customHeight="1">
      <c r="A559" s="392"/>
      <c r="B559" s="160"/>
      <c r="C559" s="161"/>
      <c r="D559" s="161"/>
      <c r="E559" s="255"/>
      <c r="F559" s="396">
        <v>0</v>
      </c>
      <c r="G559" s="181"/>
      <c r="H559" s="186"/>
      <c r="I559" s="162"/>
      <c r="J559" s="163"/>
      <c r="K559" s="164"/>
      <c r="L559" s="164"/>
      <c r="M559" s="187"/>
      <c r="N559" s="458"/>
      <c r="O559" s="463"/>
      <c r="P559" s="190"/>
      <c r="Q559" s="165"/>
      <c r="R559" s="166"/>
      <c r="S559" s="191"/>
      <c r="T559" s="195"/>
      <c r="U559" s="167"/>
      <c r="V559" s="196"/>
      <c r="W559" s="199">
        <f t="shared" si="114"/>
        <v>0</v>
      </c>
      <c r="X559" s="344">
        <f>IF(G559&gt;0,HLOOKUP(C559,'Utility Allowances'!$O$33:$S$34,2),0)</f>
        <v>0</v>
      </c>
      <c r="Y559" s="345">
        <f t="shared" si="115"/>
        <v>0</v>
      </c>
      <c r="Z559" s="168">
        <f t="shared" si="116"/>
        <v>0</v>
      </c>
      <c r="AA559" s="346">
        <f t="shared" si="117"/>
        <v>0</v>
      </c>
      <c r="AB559" s="344">
        <f>IF(Y559&gt;0,VLOOKUP($Y559,'Reference Data 2'!$B$7:$C$71,2),0)</f>
        <v>0</v>
      </c>
      <c r="AC559" s="347">
        <f t="shared" si="118"/>
        <v>0</v>
      </c>
      <c r="AD559" s="348">
        <f t="shared" si="119"/>
        <v>0</v>
      </c>
      <c r="AE559" s="349">
        <f>IF(Y559&gt;0,VLOOKUP($Y559,'Reference Data 2'!$B$9:$D$71,3),0)</f>
        <v>0</v>
      </c>
      <c r="AF559" s="347">
        <f t="shared" si="120"/>
        <v>0</v>
      </c>
      <c r="AG559" s="346">
        <f t="shared" si="121"/>
        <v>0</v>
      </c>
      <c r="AH559" s="350">
        <f t="shared" si="122"/>
        <v>0</v>
      </c>
      <c r="AI559" s="351">
        <f t="shared" si="123"/>
        <v>0</v>
      </c>
      <c r="AJ559" s="352">
        <f t="shared" si="124"/>
        <v>0</v>
      </c>
      <c r="AK559" s="349">
        <f>IF(AA559&gt;0,VLOOKUP(C559,'Reference Data 1'!$N$13:$O$17,2),0)</f>
        <v>0</v>
      </c>
      <c r="AL559" s="346">
        <f t="shared" si="125"/>
        <v>0</v>
      </c>
      <c r="AM559" s="353">
        <f t="shared" si="126"/>
        <v>0</v>
      </c>
      <c r="AN559" s="354">
        <f t="shared" si="127"/>
        <v>0</v>
      </c>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row>
    <row r="560" spans="1:219" ht="13.9" customHeight="1">
      <c r="A560" s="392"/>
      <c r="B560" s="160"/>
      <c r="C560" s="161"/>
      <c r="D560" s="161"/>
      <c r="E560" s="255"/>
      <c r="F560" s="396">
        <v>0</v>
      </c>
      <c r="G560" s="181"/>
      <c r="H560" s="186"/>
      <c r="I560" s="162"/>
      <c r="J560" s="163"/>
      <c r="K560" s="164"/>
      <c r="L560" s="164"/>
      <c r="M560" s="187"/>
      <c r="N560" s="458"/>
      <c r="O560" s="463"/>
      <c r="P560" s="190"/>
      <c r="Q560" s="165"/>
      <c r="R560" s="166"/>
      <c r="S560" s="191"/>
      <c r="T560" s="195"/>
      <c r="U560" s="167"/>
      <c r="V560" s="196"/>
      <c r="W560" s="199">
        <f t="shared" si="114"/>
        <v>0</v>
      </c>
      <c r="X560" s="344">
        <f>IF(G560&gt;0,HLOOKUP(C560,'Utility Allowances'!$O$33:$S$34,2),0)</f>
        <v>0</v>
      </c>
      <c r="Y560" s="345">
        <f t="shared" si="115"/>
        <v>0</v>
      </c>
      <c r="Z560" s="168">
        <f t="shared" si="116"/>
        <v>0</v>
      </c>
      <c r="AA560" s="346">
        <f t="shared" si="117"/>
        <v>0</v>
      </c>
      <c r="AB560" s="344">
        <f>IF(Y560&gt;0,VLOOKUP($Y560,'Reference Data 2'!$B$7:$C$71,2),0)</f>
        <v>0</v>
      </c>
      <c r="AC560" s="347">
        <f t="shared" si="118"/>
        <v>0</v>
      </c>
      <c r="AD560" s="348">
        <f t="shared" si="119"/>
        <v>0</v>
      </c>
      <c r="AE560" s="349">
        <f>IF(Y560&gt;0,VLOOKUP($Y560,'Reference Data 2'!$B$9:$D$71,3),0)</f>
        <v>0</v>
      </c>
      <c r="AF560" s="347">
        <f t="shared" si="120"/>
        <v>0</v>
      </c>
      <c r="AG560" s="346">
        <f t="shared" si="121"/>
        <v>0</v>
      </c>
      <c r="AH560" s="350">
        <f t="shared" si="122"/>
        <v>0</v>
      </c>
      <c r="AI560" s="351">
        <f t="shared" si="123"/>
        <v>0</v>
      </c>
      <c r="AJ560" s="352">
        <f t="shared" si="124"/>
        <v>0</v>
      </c>
      <c r="AK560" s="349">
        <f>IF(AA560&gt;0,VLOOKUP(C560,'Reference Data 1'!$N$13:$O$17,2),0)</f>
        <v>0</v>
      </c>
      <c r="AL560" s="346">
        <f t="shared" si="125"/>
        <v>0</v>
      </c>
      <c r="AM560" s="353">
        <f t="shared" si="126"/>
        <v>0</v>
      </c>
      <c r="AN560" s="354">
        <f t="shared" si="127"/>
        <v>0</v>
      </c>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row>
    <row r="561" spans="1:219" ht="13.9" customHeight="1">
      <c r="A561" s="392"/>
      <c r="B561" s="160"/>
      <c r="C561" s="161"/>
      <c r="D561" s="161"/>
      <c r="E561" s="255"/>
      <c r="F561" s="396">
        <v>0</v>
      </c>
      <c r="G561" s="181"/>
      <c r="H561" s="186"/>
      <c r="I561" s="162"/>
      <c r="J561" s="163"/>
      <c r="K561" s="164"/>
      <c r="L561" s="164"/>
      <c r="M561" s="187"/>
      <c r="N561" s="458"/>
      <c r="O561" s="463"/>
      <c r="P561" s="190"/>
      <c r="Q561" s="165"/>
      <c r="R561" s="166"/>
      <c r="S561" s="191"/>
      <c r="T561" s="195"/>
      <c r="U561" s="167"/>
      <c r="V561" s="196"/>
      <c r="W561" s="199">
        <f t="shared" si="114"/>
        <v>0</v>
      </c>
      <c r="X561" s="344">
        <f>IF(G561&gt;0,HLOOKUP(C561,'Utility Allowances'!$O$33:$S$34,2),0)</f>
        <v>0</v>
      </c>
      <c r="Y561" s="345">
        <f t="shared" si="115"/>
        <v>0</v>
      </c>
      <c r="Z561" s="168">
        <f t="shared" si="116"/>
        <v>0</v>
      </c>
      <c r="AA561" s="346">
        <f t="shared" si="117"/>
        <v>0</v>
      </c>
      <c r="AB561" s="344">
        <f>IF(Y561&gt;0,VLOOKUP($Y561,'Reference Data 2'!$B$7:$C$71,2),0)</f>
        <v>0</v>
      </c>
      <c r="AC561" s="347">
        <f t="shared" si="118"/>
        <v>0</v>
      </c>
      <c r="AD561" s="348">
        <f t="shared" si="119"/>
        <v>0</v>
      </c>
      <c r="AE561" s="349">
        <f>IF(Y561&gt;0,VLOOKUP($Y561,'Reference Data 2'!$B$9:$D$71,3),0)</f>
        <v>0</v>
      </c>
      <c r="AF561" s="347">
        <f t="shared" si="120"/>
        <v>0</v>
      </c>
      <c r="AG561" s="346">
        <f t="shared" si="121"/>
        <v>0</v>
      </c>
      <c r="AH561" s="350">
        <f t="shared" si="122"/>
        <v>0</v>
      </c>
      <c r="AI561" s="351">
        <f t="shared" si="123"/>
        <v>0</v>
      </c>
      <c r="AJ561" s="352">
        <f t="shared" si="124"/>
        <v>0</v>
      </c>
      <c r="AK561" s="349">
        <f>IF(AA561&gt;0,VLOOKUP(C561,'Reference Data 1'!$N$13:$O$17,2),0)</f>
        <v>0</v>
      </c>
      <c r="AL561" s="346">
        <f t="shared" si="125"/>
        <v>0</v>
      </c>
      <c r="AM561" s="353">
        <f t="shared" si="126"/>
        <v>0</v>
      </c>
      <c r="AN561" s="354">
        <f t="shared" si="127"/>
        <v>0</v>
      </c>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row>
    <row r="562" spans="1:219" ht="13.9" customHeight="1">
      <c r="A562" s="392"/>
      <c r="B562" s="160"/>
      <c r="C562" s="161"/>
      <c r="D562" s="161"/>
      <c r="E562" s="255"/>
      <c r="F562" s="396">
        <v>0</v>
      </c>
      <c r="G562" s="181"/>
      <c r="H562" s="186"/>
      <c r="I562" s="162"/>
      <c r="J562" s="163"/>
      <c r="K562" s="164"/>
      <c r="L562" s="164"/>
      <c r="M562" s="187"/>
      <c r="N562" s="458"/>
      <c r="O562" s="463"/>
      <c r="P562" s="190"/>
      <c r="Q562" s="165"/>
      <c r="R562" s="166"/>
      <c r="S562" s="191"/>
      <c r="T562" s="195"/>
      <c r="U562" s="167"/>
      <c r="V562" s="196"/>
      <c r="W562" s="199">
        <f t="shared" si="114"/>
        <v>0</v>
      </c>
      <c r="X562" s="344">
        <f>IF(G562&gt;0,HLOOKUP(C562,'Utility Allowances'!$O$33:$S$34,2),0)</f>
        <v>0</v>
      </c>
      <c r="Y562" s="345">
        <f t="shared" si="115"/>
        <v>0</v>
      </c>
      <c r="Z562" s="168">
        <f t="shared" si="116"/>
        <v>0</v>
      </c>
      <c r="AA562" s="346">
        <f t="shared" si="117"/>
        <v>0</v>
      </c>
      <c r="AB562" s="344">
        <f>IF(Y562&gt;0,VLOOKUP($Y562,'Reference Data 2'!$B$7:$C$71,2),0)</f>
        <v>0</v>
      </c>
      <c r="AC562" s="347">
        <f t="shared" si="118"/>
        <v>0</v>
      </c>
      <c r="AD562" s="348">
        <f t="shared" si="119"/>
        <v>0</v>
      </c>
      <c r="AE562" s="349">
        <f>IF(Y562&gt;0,VLOOKUP($Y562,'Reference Data 2'!$B$9:$D$71,3),0)</f>
        <v>0</v>
      </c>
      <c r="AF562" s="347">
        <f t="shared" si="120"/>
        <v>0</v>
      </c>
      <c r="AG562" s="346">
        <f t="shared" si="121"/>
        <v>0</v>
      </c>
      <c r="AH562" s="350">
        <f t="shared" si="122"/>
        <v>0</v>
      </c>
      <c r="AI562" s="351">
        <f t="shared" si="123"/>
        <v>0</v>
      </c>
      <c r="AJ562" s="352">
        <f t="shared" si="124"/>
        <v>0</v>
      </c>
      <c r="AK562" s="349">
        <f>IF(AA562&gt;0,VLOOKUP(C562,'Reference Data 1'!$N$13:$O$17,2),0)</f>
        <v>0</v>
      </c>
      <c r="AL562" s="346">
        <f t="shared" si="125"/>
        <v>0</v>
      </c>
      <c r="AM562" s="353">
        <f t="shared" si="126"/>
        <v>0</v>
      </c>
      <c r="AN562" s="354">
        <f t="shared" si="127"/>
        <v>0</v>
      </c>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row>
    <row r="563" spans="1:219" ht="13.9" customHeight="1">
      <c r="A563" s="392"/>
      <c r="B563" s="160"/>
      <c r="C563" s="161"/>
      <c r="D563" s="161"/>
      <c r="E563" s="255"/>
      <c r="F563" s="396">
        <v>0</v>
      </c>
      <c r="G563" s="181"/>
      <c r="H563" s="186"/>
      <c r="I563" s="162"/>
      <c r="J563" s="163"/>
      <c r="K563" s="164"/>
      <c r="L563" s="164"/>
      <c r="M563" s="187"/>
      <c r="N563" s="458"/>
      <c r="O563" s="463"/>
      <c r="P563" s="190"/>
      <c r="Q563" s="165"/>
      <c r="R563" s="166"/>
      <c r="S563" s="191"/>
      <c r="T563" s="195"/>
      <c r="U563" s="167"/>
      <c r="V563" s="196"/>
      <c r="W563" s="199">
        <f t="shared" si="114"/>
        <v>0</v>
      </c>
      <c r="X563" s="344">
        <f>IF(G563&gt;0,HLOOKUP(C563,'Utility Allowances'!$O$33:$S$34,2),0)</f>
        <v>0</v>
      </c>
      <c r="Y563" s="345">
        <f t="shared" si="115"/>
        <v>0</v>
      </c>
      <c r="Z563" s="168">
        <f t="shared" si="116"/>
        <v>0</v>
      </c>
      <c r="AA563" s="346">
        <f t="shared" si="117"/>
        <v>0</v>
      </c>
      <c r="AB563" s="344">
        <f>IF(Y563&gt;0,VLOOKUP($Y563,'Reference Data 2'!$B$7:$C$71,2),0)</f>
        <v>0</v>
      </c>
      <c r="AC563" s="347">
        <f t="shared" si="118"/>
        <v>0</v>
      </c>
      <c r="AD563" s="348">
        <f t="shared" si="119"/>
        <v>0</v>
      </c>
      <c r="AE563" s="349">
        <f>IF(Y563&gt;0,VLOOKUP($Y563,'Reference Data 2'!$B$9:$D$71,3),0)</f>
        <v>0</v>
      </c>
      <c r="AF563" s="347">
        <f t="shared" si="120"/>
        <v>0</v>
      </c>
      <c r="AG563" s="346">
        <f t="shared" si="121"/>
        <v>0</v>
      </c>
      <c r="AH563" s="350">
        <f t="shared" si="122"/>
        <v>0</v>
      </c>
      <c r="AI563" s="351">
        <f t="shared" si="123"/>
        <v>0</v>
      </c>
      <c r="AJ563" s="352">
        <f t="shared" si="124"/>
        <v>0</v>
      </c>
      <c r="AK563" s="349">
        <f>IF(AA563&gt;0,VLOOKUP(C563,'Reference Data 1'!$N$13:$O$17,2),0)</f>
        <v>0</v>
      </c>
      <c r="AL563" s="346">
        <f t="shared" si="125"/>
        <v>0</v>
      </c>
      <c r="AM563" s="353">
        <f t="shared" si="126"/>
        <v>0</v>
      </c>
      <c r="AN563" s="354">
        <f t="shared" si="127"/>
        <v>0</v>
      </c>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row>
    <row r="564" spans="1:219" ht="13.9" customHeight="1">
      <c r="A564" s="392"/>
      <c r="B564" s="160"/>
      <c r="C564" s="161"/>
      <c r="D564" s="161"/>
      <c r="E564" s="255"/>
      <c r="F564" s="396">
        <v>0</v>
      </c>
      <c r="G564" s="181"/>
      <c r="H564" s="186"/>
      <c r="I564" s="162"/>
      <c r="J564" s="163"/>
      <c r="K564" s="164"/>
      <c r="L564" s="164"/>
      <c r="M564" s="187"/>
      <c r="N564" s="458"/>
      <c r="O564" s="463"/>
      <c r="P564" s="190"/>
      <c r="Q564" s="165"/>
      <c r="R564" s="166"/>
      <c r="S564" s="191"/>
      <c r="T564" s="195"/>
      <c r="U564" s="167"/>
      <c r="V564" s="196"/>
      <c r="W564" s="199">
        <f t="shared" si="114"/>
        <v>0</v>
      </c>
      <c r="X564" s="344">
        <f>IF(G564&gt;0,HLOOKUP(C564,'Utility Allowances'!$O$33:$S$34,2),0)</f>
        <v>0</v>
      </c>
      <c r="Y564" s="345">
        <f t="shared" si="115"/>
        <v>0</v>
      </c>
      <c r="Z564" s="168">
        <f t="shared" si="116"/>
        <v>0</v>
      </c>
      <c r="AA564" s="346">
        <f t="shared" si="117"/>
        <v>0</v>
      </c>
      <c r="AB564" s="344">
        <f>IF(Y564&gt;0,VLOOKUP($Y564,'Reference Data 2'!$B$7:$C$71,2),0)</f>
        <v>0</v>
      </c>
      <c r="AC564" s="347">
        <f t="shared" si="118"/>
        <v>0</v>
      </c>
      <c r="AD564" s="348">
        <f t="shared" si="119"/>
        <v>0</v>
      </c>
      <c r="AE564" s="349">
        <f>IF(Y564&gt;0,VLOOKUP($Y564,'Reference Data 2'!$B$9:$D$71,3),0)</f>
        <v>0</v>
      </c>
      <c r="AF564" s="347">
        <f t="shared" si="120"/>
        <v>0</v>
      </c>
      <c r="AG564" s="346">
        <f t="shared" si="121"/>
        <v>0</v>
      </c>
      <c r="AH564" s="350">
        <f t="shared" si="122"/>
        <v>0</v>
      </c>
      <c r="AI564" s="351">
        <f t="shared" si="123"/>
        <v>0</v>
      </c>
      <c r="AJ564" s="352">
        <f t="shared" si="124"/>
        <v>0</v>
      </c>
      <c r="AK564" s="349">
        <f>IF(AA564&gt;0,VLOOKUP(C564,'Reference Data 1'!$N$13:$O$17,2),0)</f>
        <v>0</v>
      </c>
      <c r="AL564" s="346">
        <f t="shared" si="125"/>
        <v>0</v>
      </c>
      <c r="AM564" s="353">
        <f t="shared" si="126"/>
        <v>0</v>
      </c>
      <c r="AN564" s="354">
        <f t="shared" si="127"/>
        <v>0</v>
      </c>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row>
    <row r="565" spans="1:219" ht="13.9" customHeight="1">
      <c r="A565" s="392"/>
      <c r="B565" s="160"/>
      <c r="C565" s="161"/>
      <c r="D565" s="161"/>
      <c r="E565" s="255"/>
      <c r="F565" s="396">
        <v>0</v>
      </c>
      <c r="G565" s="181"/>
      <c r="H565" s="186"/>
      <c r="I565" s="162"/>
      <c r="J565" s="163"/>
      <c r="K565" s="164"/>
      <c r="L565" s="164"/>
      <c r="M565" s="187"/>
      <c r="N565" s="458"/>
      <c r="O565" s="463"/>
      <c r="P565" s="190"/>
      <c r="Q565" s="165"/>
      <c r="R565" s="166"/>
      <c r="S565" s="191"/>
      <c r="T565" s="195"/>
      <c r="U565" s="167"/>
      <c r="V565" s="196"/>
      <c r="W565" s="199">
        <f t="shared" si="114"/>
        <v>0</v>
      </c>
      <c r="X565" s="344">
        <f>IF(G565&gt;0,HLOOKUP(C565,'Utility Allowances'!$O$33:$S$34,2),0)</f>
        <v>0</v>
      </c>
      <c r="Y565" s="345">
        <f t="shared" si="115"/>
        <v>0</v>
      </c>
      <c r="Z565" s="168">
        <f t="shared" si="116"/>
        <v>0</v>
      </c>
      <c r="AA565" s="346">
        <f t="shared" si="117"/>
        <v>0</v>
      </c>
      <c r="AB565" s="344">
        <f>IF(Y565&gt;0,VLOOKUP($Y565,'Reference Data 2'!$B$7:$C$71,2),0)</f>
        <v>0</v>
      </c>
      <c r="AC565" s="347">
        <f t="shared" si="118"/>
        <v>0</v>
      </c>
      <c r="AD565" s="348">
        <f t="shared" si="119"/>
        <v>0</v>
      </c>
      <c r="AE565" s="349">
        <f>IF(Y565&gt;0,VLOOKUP($Y565,'Reference Data 2'!$B$9:$D$71,3),0)</f>
        <v>0</v>
      </c>
      <c r="AF565" s="347">
        <f t="shared" si="120"/>
        <v>0</v>
      </c>
      <c r="AG565" s="346">
        <f t="shared" si="121"/>
        <v>0</v>
      </c>
      <c r="AH565" s="350">
        <f t="shared" si="122"/>
        <v>0</v>
      </c>
      <c r="AI565" s="351">
        <f t="shared" si="123"/>
        <v>0</v>
      </c>
      <c r="AJ565" s="352">
        <f t="shared" si="124"/>
        <v>0</v>
      </c>
      <c r="AK565" s="349">
        <f>IF(AA565&gt;0,VLOOKUP(C565,'Reference Data 1'!$N$13:$O$17,2),0)</f>
        <v>0</v>
      </c>
      <c r="AL565" s="346">
        <f t="shared" si="125"/>
        <v>0</v>
      </c>
      <c r="AM565" s="353">
        <f t="shared" si="126"/>
        <v>0</v>
      </c>
      <c r="AN565" s="354">
        <f t="shared" si="127"/>
        <v>0</v>
      </c>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row>
    <row r="566" spans="1:219" ht="13.9" customHeight="1">
      <c r="A566" s="392"/>
      <c r="B566" s="160"/>
      <c r="C566" s="161"/>
      <c r="D566" s="161"/>
      <c r="E566" s="255"/>
      <c r="F566" s="396">
        <v>0</v>
      </c>
      <c r="G566" s="181"/>
      <c r="H566" s="186"/>
      <c r="I566" s="162"/>
      <c r="J566" s="163"/>
      <c r="K566" s="164"/>
      <c r="L566" s="164"/>
      <c r="M566" s="187"/>
      <c r="N566" s="458"/>
      <c r="O566" s="463"/>
      <c r="P566" s="190"/>
      <c r="Q566" s="165"/>
      <c r="R566" s="166"/>
      <c r="S566" s="191"/>
      <c r="T566" s="195"/>
      <c r="U566" s="167"/>
      <c r="V566" s="196"/>
      <c r="W566" s="199">
        <f t="shared" si="114"/>
        <v>0</v>
      </c>
      <c r="X566" s="344">
        <f>IF(G566&gt;0,HLOOKUP(C566,'Utility Allowances'!$O$33:$S$34,2),0)</f>
        <v>0</v>
      </c>
      <c r="Y566" s="345">
        <f t="shared" si="115"/>
        <v>0</v>
      </c>
      <c r="Z566" s="168">
        <f t="shared" si="116"/>
        <v>0</v>
      </c>
      <c r="AA566" s="346">
        <f t="shared" si="117"/>
        <v>0</v>
      </c>
      <c r="AB566" s="344">
        <f>IF(Y566&gt;0,VLOOKUP($Y566,'Reference Data 2'!$B$7:$C$71,2),0)</f>
        <v>0</v>
      </c>
      <c r="AC566" s="347">
        <f t="shared" si="118"/>
        <v>0</v>
      </c>
      <c r="AD566" s="348">
        <f t="shared" si="119"/>
        <v>0</v>
      </c>
      <c r="AE566" s="349">
        <f>IF(Y566&gt;0,VLOOKUP($Y566,'Reference Data 2'!$B$9:$D$71,3),0)</f>
        <v>0</v>
      </c>
      <c r="AF566" s="347">
        <f t="shared" si="120"/>
        <v>0</v>
      </c>
      <c r="AG566" s="346">
        <f t="shared" si="121"/>
        <v>0</v>
      </c>
      <c r="AH566" s="350">
        <f t="shared" si="122"/>
        <v>0</v>
      </c>
      <c r="AI566" s="351">
        <f t="shared" si="123"/>
        <v>0</v>
      </c>
      <c r="AJ566" s="352">
        <f t="shared" si="124"/>
        <v>0</v>
      </c>
      <c r="AK566" s="349">
        <f>IF(AA566&gt;0,VLOOKUP(C566,'Reference Data 1'!$N$13:$O$17,2),0)</f>
        <v>0</v>
      </c>
      <c r="AL566" s="346">
        <f t="shared" si="125"/>
        <v>0</v>
      </c>
      <c r="AM566" s="353">
        <f t="shared" si="126"/>
        <v>0</v>
      </c>
      <c r="AN566" s="354">
        <f t="shared" si="127"/>
        <v>0</v>
      </c>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row>
    <row r="567" spans="1:219" ht="13.9" customHeight="1">
      <c r="A567" s="392"/>
      <c r="B567" s="160"/>
      <c r="C567" s="161"/>
      <c r="D567" s="161"/>
      <c r="E567" s="255"/>
      <c r="F567" s="396">
        <v>0</v>
      </c>
      <c r="G567" s="181"/>
      <c r="H567" s="186"/>
      <c r="I567" s="162"/>
      <c r="J567" s="163"/>
      <c r="K567" s="164"/>
      <c r="L567" s="164"/>
      <c r="M567" s="187"/>
      <c r="N567" s="458"/>
      <c r="O567" s="463"/>
      <c r="P567" s="190"/>
      <c r="Q567" s="165"/>
      <c r="R567" s="166"/>
      <c r="S567" s="191"/>
      <c r="T567" s="195"/>
      <c r="U567" s="167"/>
      <c r="V567" s="196"/>
      <c r="W567" s="199">
        <f t="shared" si="114"/>
        <v>0</v>
      </c>
      <c r="X567" s="344">
        <f>IF(G567&gt;0,HLOOKUP(C567,'Utility Allowances'!$O$33:$S$34,2),0)</f>
        <v>0</v>
      </c>
      <c r="Y567" s="345">
        <f t="shared" si="115"/>
        <v>0</v>
      </c>
      <c r="Z567" s="168">
        <f t="shared" si="116"/>
        <v>0</v>
      </c>
      <c r="AA567" s="346">
        <f t="shared" si="117"/>
        <v>0</v>
      </c>
      <c r="AB567" s="344">
        <f>IF(Y567&gt;0,VLOOKUP($Y567,'Reference Data 2'!$B$7:$C$71,2),0)</f>
        <v>0</v>
      </c>
      <c r="AC567" s="347">
        <f t="shared" si="118"/>
        <v>0</v>
      </c>
      <c r="AD567" s="348">
        <f t="shared" si="119"/>
        <v>0</v>
      </c>
      <c r="AE567" s="349">
        <f>IF(Y567&gt;0,VLOOKUP($Y567,'Reference Data 2'!$B$9:$D$71,3),0)</f>
        <v>0</v>
      </c>
      <c r="AF567" s="347">
        <f t="shared" si="120"/>
        <v>0</v>
      </c>
      <c r="AG567" s="346">
        <f t="shared" si="121"/>
        <v>0</v>
      </c>
      <c r="AH567" s="350">
        <f t="shared" si="122"/>
        <v>0</v>
      </c>
      <c r="AI567" s="351">
        <f t="shared" si="123"/>
        <v>0</v>
      </c>
      <c r="AJ567" s="352">
        <f t="shared" si="124"/>
        <v>0</v>
      </c>
      <c r="AK567" s="349">
        <f>IF(AA567&gt;0,VLOOKUP(C567,'Reference Data 1'!$N$13:$O$17,2),0)</f>
        <v>0</v>
      </c>
      <c r="AL567" s="346">
        <f t="shared" si="125"/>
        <v>0</v>
      </c>
      <c r="AM567" s="353">
        <f t="shared" si="126"/>
        <v>0</v>
      </c>
      <c r="AN567" s="354">
        <f t="shared" si="127"/>
        <v>0</v>
      </c>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row>
    <row r="568" spans="1:219" ht="13.9" customHeight="1">
      <c r="A568" s="392"/>
      <c r="B568" s="160"/>
      <c r="C568" s="161"/>
      <c r="D568" s="161"/>
      <c r="E568" s="255"/>
      <c r="F568" s="396">
        <v>0</v>
      </c>
      <c r="G568" s="181"/>
      <c r="H568" s="186"/>
      <c r="I568" s="162"/>
      <c r="J568" s="163"/>
      <c r="K568" s="164"/>
      <c r="L568" s="164"/>
      <c r="M568" s="187"/>
      <c r="N568" s="458"/>
      <c r="O568" s="463"/>
      <c r="P568" s="190"/>
      <c r="Q568" s="165"/>
      <c r="R568" s="166"/>
      <c r="S568" s="191"/>
      <c r="T568" s="195"/>
      <c r="U568" s="167"/>
      <c r="V568" s="196"/>
      <c r="W568" s="199">
        <f t="shared" si="114"/>
        <v>0</v>
      </c>
      <c r="X568" s="344">
        <f>IF(G568&gt;0,HLOOKUP(C568,'Utility Allowances'!$O$33:$S$34,2),0)</f>
        <v>0</v>
      </c>
      <c r="Y568" s="345">
        <f t="shared" si="115"/>
        <v>0</v>
      </c>
      <c r="Z568" s="168">
        <f t="shared" si="116"/>
        <v>0</v>
      </c>
      <c r="AA568" s="346">
        <f t="shared" si="117"/>
        <v>0</v>
      </c>
      <c r="AB568" s="344">
        <f>IF(Y568&gt;0,VLOOKUP($Y568,'Reference Data 2'!$B$7:$C$71,2),0)</f>
        <v>0</v>
      </c>
      <c r="AC568" s="347">
        <f t="shared" si="118"/>
        <v>0</v>
      </c>
      <c r="AD568" s="348">
        <f t="shared" si="119"/>
        <v>0</v>
      </c>
      <c r="AE568" s="349">
        <f>IF(Y568&gt;0,VLOOKUP($Y568,'Reference Data 2'!$B$9:$D$71,3),0)</f>
        <v>0</v>
      </c>
      <c r="AF568" s="347">
        <f t="shared" si="120"/>
        <v>0</v>
      </c>
      <c r="AG568" s="346">
        <f t="shared" si="121"/>
        <v>0</v>
      </c>
      <c r="AH568" s="350">
        <f t="shared" si="122"/>
        <v>0</v>
      </c>
      <c r="AI568" s="351">
        <f t="shared" si="123"/>
        <v>0</v>
      </c>
      <c r="AJ568" s="352">
        <f t="shared" si="124"/>
        <v>0</v>
      </c>
      <c r="AK568" s="349">
        <f>IF(AA568&gt;0,VLOOKUP(C568,'Reference Data 1'!$N$13:$O$17,2),0)</f>
        <v>0</v>
      </c>
      <c r="AL568" s="346">
        <f t="shared" si="125"/>
        <v>0</v>
      </c>
      <c r="AM568" s="353">
        <f t="shared" si="126"/>
        <v>0</v>
      </c>
      <c r="AN568" s="354">
        <f t="shared" si="127"/>
        <v>0</v>
      </c>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row>
    <row r="569" spans="1:219" ht="13.9" customHeight="1">
      <c r="A569" s="392"/>
      <c r="B569" s="160"/>
      <c r="C569" s="161"/>
      <c r="D569" s="161"/>
      <c r="E569" s="255"/>
      <c r="F569" s="396">
        <v>0</v>
      </c>
      <c r="G569" s="181"/>
      <c r="H569" s="186"/>
      <c r="I569" s="162"/>
      <c r="J569" s="163"/>
      <c r="K569" s="164"/>
      <c r="L569" s="164"/>
      <c r="M569" s="187"/>
      <c r="N569" s="458"/>
      <c r="O569" s="463"/>
      <c r="P569" s="190"/>
      <c r="Q569" s="165"/>
      <c r="R569" s="166"/>
      <c r="S569" s="191"/>
      <c r="T569" s="195"/>
      <c r="U569" s="167"/>
      <c r="V569" s="196"/>
      <c r="W569" s="199">
        <f t="shared" si="114"/>
        <v>0</v>
      </c>
      <c r="X569" s="344">
        <f>IF(G569&gt;0,HLOOKUP(C569,'Utility Allowances'!$O$33:$S$34,2),0)</f>
        <v>0</v>
      </c>
      <c r="Y569" s="345">
        <f t="shared" si="115"/>
        <v>0</v>
      </c>
      <c r="Z569" s="168">
        <f t="shared" si="116"/>
        <v>0</v>
      </c>
      <c r="AA569" s="346">
        <f t="shared" si="117"/>
        <v>0</v>
      </c>
      <c r="AB569" s="344">
        <f>IF(Y569&gt;0,VLOOKUP($Y569,'Reference Data 2'!$B$7:$C$71,2),0)</f>
        <v>0</v>
      </c>
      <c r="AC569" s="347">
        <f t="shared" si="118"/>
        <v>0</v>
      </c>
      <c r="AD569" s="348">
        <f t="shared" si="119"/>
        <v>0</v>
      </c>
      <c r="AE569" s="349">
        <f>IF(Y569&gt;0,VLOOKUP($Y569,'Reference Data 2'!$B$9:$D$71,3),0)</f>
        <v>0</v>
      </c>
      <c r="AF569" s="347">
        <f t="shared" si="120"/>
        <v>0</v>
      </c>
      <c r="AG569" s="346">
        <f t="shared" si="121"/>
        <v>0</v>
      </c>
      <c r="AH569" s="350">
        <f t="shared" si="122"/>
        <v>0</v>
      </c>
      <c r="AI569" s="351">
        <f t="shared" si="123"/>
        <v>0</v>
      </c>
      <c r="AJ569" s="352">
        <f t="shared" si="124"/>
        <v>0</v>
      </c>
      <c r="AK569" s="349">
        <f>IF(AA569&gt;0,VLOOKUP(C569,'Reference Data 1'!$N$13:$O$17,2),0)</f>
        <v>0</v>
      </c>
      <c r="AL569" s="346">
        <f t="shared" si="125"/>
        <v>0</v>
      </c>
      <c r="AM569" s="353">
        <f t="shared" si="126"/>
        <v>0</v>
      </c>
      <c r="AN569" s="354">
        <f t="shared" si="127"/>
        <v>0</v>
      </c>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row>
    <row r="570" spans="1:219" ht="13.9" customHeight="1">
      <c r="A570" s="392"/>
      <c r="B570" s="160"/>
      <c r="C570" s="161"/>
      <c r="D570" s="161"/>
      <c r="E570" s="255"/>
      <c r="F570" s="396">
        <v>0</v>
      </c>
      <c r="G570" s="181"/>
      <c r="H570" s="186"/>
      <c r="I570" s="162"/>
      <c r="J570" s="163"/>
      <c r="K570" s="164"/>
      <c r="L570" s="164"/>
      <c r="M570" s="187"/>
      <c r="N570" s="458"/>
      <c r="O570" s="463"/>
      <c r="P570" s="190"/>
      <c r="Q570" s="165"/>
      <c r="R570" s="166"/>
      <c r="S570" s="191"/>
      <c r="T570" s="195"/>
      <c r="U570" s="167"/>
      <c r="V570" s="196"/>
      <c r="W570" s="199">
        <f t="shared" si="114"/>
        <v>0</v>
      </c>
      <c r="X570" s="344">
        <f>IF(G570&gt;0,HLOOKUP(C570,'Utility Allowances'!$O$33:$S$34,2),0)</f>
        <v>0</v>
      </c>
      <c r="Y570" s="345">
        <f t="shared" si="115"/>
        <v>0</v>
      </c>
      <c r="Z570" s="168">
        <f t="shared" si="116"/>
        <v>0</v>
      </c>
      <c r="AA570" s="346">
        <f t="shared" si="117"/>
        <v>0</v>
      </c>
      <c r="AB570" s="344">
        <f>IF(Y570&gt;0,VLOOKUP($Y570,'Reference Data 2'!$B$7:$C$71,2),0)</f>
        <v>0</v>
      </c>
      <c r="AC570" s="347">
        <f t="shared" si="118"/>
        <v>0</v>
      </c>
      <c r="AD570" s="348">
        <f t="shared" si="119"/>
        <v>0</v>
      </c>
      <c r="AE570" s="349">
        <f>IF(Y570&gt;0,VLOOKUP($Y570,'Reference Data 2'!$B$9:$D$71,3),0)</f>
        <v>0</v>
      </c>
      <c r="AF570" s="347">
        <f t="shared" si="120"/>
        <v>0</v>
      </c>
      <c r="AG570" s="346">
        <f t="shared" si="121"/>
        <v>0</v>
      </c>
      <c r="AH570" s="350">
        <f t="shared" si="122"/>
        <v>0</v>
      </c>
      <c r="AI570" s="351">
        <f t="shared" si="123"/>
        <v>0</v>
      </c>
      <c r="AJ570" s="352">
        <f t="shared" si="124"/>
        <v>0</v>
      </c>
      <c r="AK570" s="349">
        <f>IF(AA570&gt;0,VLOOKUP(C570,'Reference Data 1'!$N$13:$O$17,2),0)</f>
        <v>0</v>
      </c>
      <c r="AL570" s="346">
        <f t="shared" si="125"/>
        <v>0</v>
      </c>
      <c r="AM570" s="353">
        <f t="shared" si="126"/>
        <v>0</v>
      </c>
      <c r="AN570" s="354">
        <f t="shared" si="127"/>
        <v>0</v>
      </c>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c r="GU570" s="23"/>
      <c r="GV570" s="23"/>
      <c r="GW570" s="23"/>
      <c r="GX570" s="23"/>
      <c r="GY570" s="23"/>
      <c r="GZ570" s="23"/>
      <c r="HA570" s="23"/>
      <c r="HB570" s="23"/>
      <c r="HC570" s="23"/>
      <c r="HD570" s="23"/>
      <c r="HE570" s="23"/>
      <c r="HF570" s="23"/>
      <c r="HG570" s="23"/>
      <c r="HH570" s="23"/>
      <c r="HI570" s="23"/>
      <c r="HJ570" s="23"/>
      <c r="HK570" s="23"/>
    </row>
    <row r="571" spans="1:219" ht="13.9" customHeight="1">
      <c r="A571" s="392"/>
      <c r="B571" s="160"/>
      <c r="C571" s="161"/>
      <c r="D571" s="161"/>
      <c r="E571" s="255"/>
      <c r="F571" s="396">
        <v>0</v>
      </c>
      <c r="G571" s="181"/>
      <c r="H571" s="186"/>
      <c r="I571" s="162"/>
      <c r="J571" s="163"/>
      <c r="K571" s="164"/>
      <c r="L571" s="164"/>
      <c r="M571" s="187"/>
      <c r="N571" s="458"/>
      <c r="O571" s="463"/>
      <c r="P571" s="190"/>
      <c r="Q571" s="165"/>
      <c r="R571" s="166"/>
      <c r="S571" s="191"/>
      <c r="T571" s="195"/>
      <c r="U571" s="167"/>
      <c r="V571" s="196"/>
      <c r="W571" s="199">
        <f t="shared" si="114"/>
        <v>0</v>
      </c>
      <c r="X571" s="344">
        <f>IF(G571&gt;0,HLOOKUP(C571,'Utility Allowances'!$O$33:$S$34,2),0)</f>
        <v>0</v>
      </c>
      <c r="Y571" s="345">
        <f t="shared" si="115"/>
        <v>0</v>
      </c>
      <c r="Z571" s="168">
        <f t="shared" si="116"/>
        <v>0</v>
      </c>
      <c r="AA571" s="346">
        <f t="shared" si="117"/>
        <v>0</v>
      </c>
      <c r="AB571" s="344">
        <f>IF(Y571&gt;0,VLOOKUP($Y571,'Reference Data 2'!$B$7:$C$71,2),0)</f>
        <v>0</v>
      </c>
      <c r="AC571" s="347">
        <f t="shared" si="118"/>
        <v>0</v>
      </c>
      <c r="AD571" s="348">
        <f t="shared" si="119"/>
        <v>0</v>
      </c>
      <c r="AE571" s="349">
        <f>IF(Y571&gt;0,VLOOKUP($Y571,'Reference Data 2'!$B$9:$D$71,3),0)</f>
        <v>0</v>
      </c>
      <c r="AF571" s="347">
        <f t="shared" si="120"/>
        <v>0</v>
      </c>
      <c r="AG571" s="346">
        <f t="shared" si="121"/>
        <v>0</v>
      </c>
      <c r="AH571" s="350">
        <f t="shared" si="122"/>
        <v>0</v>
      </c>
      <c r="AI571" s="351">
        <f t="shared" si="123"/>
        <v>0</v>
      </c>
      <c r="AJ571" s="352">
        <f t="shared" si="124"/>
        <v>0</v>
      </c>
      <c r="AK571" s="349">
        <f>IF(AA571&gt;0,VLOOKUP(C571,'Reference Data 1'!$N$13:$O$17,2),0)</f>
        <v>0</v>
      </c>
      <c r="AL571" s="346">
        <f t="shared" si="125"/>
        <v>0</v>
      </c>
      <c r="AM571" s="353">
        <f t="shared" si="126"/>
        <v>0</v>
      </c>
      <c r="AN571" s="354">
        <f t="shared" si="127"/>
        <v>0</v>
      </c>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c r="GU571" s="23"/>
      <c r="GV571" s="23"/>
      <c r="GW571" s="23"/>
      <c r="GX571" s="23"/>
      <c r="GY571" s="23"/>
      <c r="GZ571" s="23"/>
      <c r="HA571" s="23"/>
      <c r="HB571" s="23"/>
      <c r="HC571" s="23"/>
      <c r="HD571" s="23"/>
      <c r="HE571" s="23"/>
      <c r="HF571" s="23"/>
      <c r="HG571" s="23"/>
      <c r="HH571" s="23"/>
      <c r="HI571" s="23"/>
      <c r="HJ571" s="23"/>
      <c r="HK571" s="23"/>
    </row>
    <row r="572" spans="1:219" ht="13.9" customHeight="1">
      <c r="A572" s="392"/>
      <c r="B572" s="160"/>
      <c r="C572" s="161"/>
      <c r="D572" s="161"/>
      <c r="E572" s="255"/>
      <c r="F572" s="396">
        <v>0</v>
      </c>
      <c r="G572" s="181"/>
      <c r="H572" s="186"/>
      <c r="I572" s="162"/>
      <c r="J572" s="163"/>
      <c r="K572" s="164"/>
      <c r="L572" s="164"/>
      <c r="M572" s="187"/>
      <c r="N572" s="458"/>
      <c r="O572" s="463"/>
      <c r="P572" s="190"/>
      <c r="Q572" s="165"/>
      <c r="R572" s="166"/>
      <c r="S572" s="191"/>
      <c r="T572" s="195"/>
      <c r="U572" s="167"/>
      <c r="V572" s="196"/>
      <c r="W572" s="199">
        <f t="shared" si="114"/>
        <v>0</v>
      </c>
      <c r="X572" s="344">
        <f>IF(G572&gt;0,HLOOKUP(C572,'Utility Allowances'!$O$33:$S$34,2),0)</f>
        <v>0</v>
      </c>
      <c r="Y572" s="345">
        <f t="shared" si="115"/>
        <v>0</v>
      </c>
      <c r="Z572" s="168">
        <f t="shared" si="116"/>
        <v>0</v>
      </c>
      <c r="AA572" s="346">
        <f t="shared" si="117"/>
        <v>0</v>
      </c>
      <c r="AB572" s="344">
        <f>IF(Y572&gt;0,VLOOKUP($Y572,'Reference Data 2'!$B$7:$C$71,2),0)</f>
        <v>0</v>
      </c>
      <c r="AC572" s="347">
        <f t="shared" si="118"/>
        <v>0</v>
      </c>
      <c r="AD572" s="348">
        <f t="shared" si="119"/>
        <v>0</v>
      </c>
      <c r="AE572" s="349">
        <f>IF(Y572&gt;0,VLOOKUP($Y572,'Reference Data 2'!$B$9:$D$71,3),0)</f>
        <v>0</v>
      </c>
      <c r="AF572" s="347">
        <f t="shared" si="120"/>
        <v>0</v>
      </c>
      <c r="AG572" s="346">
        <f t="shared" si="121"/>
        <v>0</v>
      </c>
      <c r="AH572" s="350">
        <f t="shared" si="122"/>
        <v>0</v>
      </c>
      <c r="AI572" s="351">
        <f t="shared" si="123"/>
        <v>0</v>
      </c>
      <c r="AJ572" s="352">
        <f t="shared" si="124"/>
        <v>0</v>
      </c>
      <c r="AK572" s="349">
        <f>IF(AA572&gt;0,VLOOKUP(C572,'Reference Data 1'!$N$13:$O$17,2),0)</f>
        <v>0</v>
      </c>
      <c r="AL572" s="346">
        <f t="shared" si="125"/>
        <v>0</v>
      </c>
      <c r="AM572" s="353">
        <f t="shared" si="126"/>
        <v>0</v>
      </c>
      <c r="AN572" s="354">
        <f t="shared" si="127"/>
        <v>0</v>
      </c>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c r="GU572" s="23"/>
      <c r="GV572" s="23"/>
      <c r="GW572" s="23"/>
      <c r="GX572" s="23"/>
      <c r="GY572" s="23"/>
      <c r="GZ572" s="23"/>
      <c r="HA572" s="23"/>
      <c r="HB572" s="23"/>
      <c r="HC572" s="23"/>
      <c r="HD572" s="23"/>
      <c r="HE572" s="23"/>
      <c r="HF572" s="23"/>
      <c r="HG572" s="23"/>
      <c r="HH572" s="23"/>
      <c r="HI572" s="23"/>
      <c r="HJ572" s="23"/>
      <c r="HK572" s="23"/>
    </row>
    <row r="573" spans="1:219" ht="13.9" customHeight="1">
      <c r="A573" s="392"/>
      <c r="B573" s="160"/>
      <c r="C573" s="161"/>
      <c r="D573" s="161"/>
      <c r="E573" s="255"/>
      <c r="F573" s="396">
        <v>0</v>
      </c>
      <c r="G573" s="181"/>
      <c r="H573" s="186"/>
      <c r="I573" s="162"/>
      <c r="J573" s="163"/>
      <c r="K573" s="164"/>
      <c r="L573" s="164"/>
      <c r="M573" s="187"/>
      <c r="N573" s="458"/>
      <c r="O573" s="463"/>
      <c r="P573" s="190"/>
      <c r="Q573" s="165"/>
      <c r="R573" s="166"/>
      <c r="S573" s="191"/>
      <c r="T573" s="195"/>
      <c r="U573" s="167"/>
      <c r="V573" s="196"/>
      <c r="W573" s="199">
        <f t="shared" si="114"/>
        <v>0</v>
      </c>
      <c r="X573" s="344">
        <f>IF(G573&gt;0,HLOOKUP(C573,'Utility Allowances'!$O$33:$S$34,2),0)</f>
        <v>0</v>
      </c>
      <c r="Y573" s="345">
        <f t="shared" si="115"/>
        <v>0</v>
      </c>
      <c r="Z573" s="168">
        <f t="shared" si="116"/>
        <v>0</v>
      </c>
      <c r="AA573" s="346">
        <f t="shared" si="117"/>
        <v>0</v>
      </c>
      <c r="AB573" s="344">
        <f>IF(Y573&gt;0,VLOOKUP($Y573,'Reference Data 2'!$B$7:$C$71,2),0)</f>
        <v>0</v>
      </c>
      <c r="AC573" s="347">
        <f t="shared" si="118"/>
        <v>0</v>
      </c>
      <c r="AD573" s="348">
        <f t="shared" si="119"/>
        <v>0</v>
      </c>
      <c r="AE573" s="349">
        <f>IF(Y573&gt;0,VLOOKUP($Y573,'Reference Data 2'!$B$9:$D$71,3),0)</f>
        <v>0</v>
      </c>
      <c r="AF573" s="347">
        <f t="shared" si="120"/>
        <v>0</v>
      </c>
      <c r="AG573" s="346">
        <f t="shared" si="121"/>
        <v>0</v>
      </c>
      <c r="AH573" s="350">
        <f t="shared" si="122"/>
        <v>0</v>
      </c>
      <c r="AI573" s="351">
        <f t="shared" si="123"/>
        <v>0</v>
      </c>
      <c r="AJ573" s="352">
        <f t="shared" si="124"/>
        <v>0</v>
      </c>
      <c r="AK573" s="349">
        <f>IF(AA573&gt;0,VLOOKUP(C573,'Reference Data 1'!$N$13:$O$17,2),0)</f>
        <v>0</v>
      </c>
      <c r="AL573" s="346">
        <f t="shared" si="125"/>
        <v>0</v>
      </c>
      <c r="AM573" s="353">
        <f t="shared" si="126"/>
        <v>0</v>
      </c>
      <c r="AN573" s="354">
        <f t="shared" si="127"/>
        <v>0</v>
      </c>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c r="GU573" s="23"/>
      <c r="GV573" s="23"/>
      <c r="GW573" s="23"/>
      <c r="GX573" s="23"/>
      <c r="GY573" s="23"/>
      <c r="GZ573" s="23"/>
      <c r="HA573" s="23"/>
      <c r="HB573" s="23"/>
      <c r="HC573" s="23"/>
      <c r="HD573" s="23"/>
      <c r="HE573" s="23"/>
      <c r="HF573" s="23"/>
      <c r="HG573" s="23"/>
      <c r="HH573" s="23"/>
      <c r="HI573" s="23"/>
      <c r="HJ573" s="23"/>
      <c r="HK573" s="23"/>
    </row>
    <row r="574" spans="1:219" ht="13.9" customHeight="1">
      <c r="A574" s="392"/>
      <c r="B574" s="160"/>
      <c r="C574" s="161"/>
      <c r="D574" s="161"/>
      <c r="E574" s="255"/>
      <c r="F574" s="396">
        <v>0</v>
      </c>
      <c r="G574" s="181"/>
      <c r="H574" s="186"/>
      <c r="I574" s="162"/>
      <c r="J574" s="163"/>
      <c r="K574" s="164"/>
      <c r="L574" s="164"/>
      <c r="M574" s="187"/>
      <c r="N574" s="458"/>
      <c r="O574" s="463"/>
      <c r="P574" s="190"/>
      <c r="Q574" s="165"/>
      <c r="R574" s="166"/>
      <c r="S574" s="191"/>
      <c r="T574" s="195"/>
      <c r="U574" s="167"/>
      <c r="V574" s="196"/>
      <c r="W574" s="199">
        <f t="shared" si="114"/>
        <v>0</v>
      </c>
      <c r="X574" s="344">
        <f>IF(G574&gt;0,HLOOKUP(C574,'Utility Allowances'!$O$33:$S$34,2),0)</f>
        <v>0</v>
      </c>
      <c r="Y574" s="345">
        <f t="shared" si="115"/>
        <v>0</v>
      </c>
      <c r="Z574" s="168">
        <f t="shared" si="116"/>
        <v>0</v>
      </c>
      <c r="AA574" s="346">
        <f t="shared" si="117"/>
        <v>0</v>
      </c>
      <c r="AB574" s="344">
        <f>IF(Y574&gt;0,VLOOKUP($Y574,'Reference Data 2'!$B$7:$C$71,2),0)</f>
        <v>0</v>
      </c>
      <c r="AC574" s="347">
        <f t="shared" si="118"/>
        <v>0</v>
      </c>
      <c r="AD574" s="348">
        <f t="shared" si="119"/>
        <v>0</v>
      </c>
      <c r="AE574" s="349">
        <f>IF(Y574&gt;0,VLOOKUP($Y574,'Reference Data 2'!$B$9:$D$71,3),0)</f>
        <v>0</v>
      </c>
      <c r="AF574" s="347">
        <f t="shared" si="120"/>
        <v>0</v>
      </c>
      <c r="AG574" s="346">
        <f t="shared" si="121"/>
        <v>0</v>
      </c>
      <c r="AH574" s="350">
        <f t="shared" si="122"/>
        <v>0</v>
      </c>
      <c r="AI574" s="351">
        <f t="shared" si="123"/>
        <v>0</v>
      </c>
      <c r="AJ574" s="352">
        <f t="shared" si="124"/>
        <v>0</v>
      </c>
      <c r="AK574" s="349">
        <f>IF(AA574&gt;0,VLOOKUP(C574,'Reference Data 1'!$N$13:$O$17,2),0)</f>
        <v>0</v>
      </c>
      <c r="AL574" s="346">
        <f t="shared" si="125"/>
        <v>0</v>
      </c>
      <c r="AM574" s="353">
        <f t="shared" si="126"/>
        <v>0</v>
      </c>
      <c r="AN574" s="354">
        <f t="shared" si="127"/>
        <v>0</v>
      </c>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row>
    <row r="575" spans="1:219" ht="13.9" customHeight="1">
      <c r="A575" s="392"/>
      <c r="B575" s="160"/>
      <c r="C575" s="161"/>
      <c r="D575" s="161"/>
      <c r="E575" s="255"/>
      <c r="F575" s="396">
        <v>0</v>
      </c>
      <c r="G575" s="181"/>
      <c r="H575" s="186"/>
      <c r="I575" s="162"/>
      <c r="J575" s="163"/>
      <c r="K575" s="164"/>
      <c r="L575" s="164"/>
      <c r="M575" s="187"/>
      <c r="N575" s="458"/>
      <c r="O575" s="463"/>
      <c r="P575" s="190"/>
      <c r="Q575" s="165"/>
      <c r="R575" s="166"/>
      <c r="S575" s="191"/>
      <c r="T575" s="195"/>
      <c r="U575" s="167"/>
      <c r="V575" s="196"/>
      <c r="W575" s="199">
        <f t="shared" si="114"/>
        <v>0</v>
      </c>
      <c r="X575" s="344">
        <f>IF(G575&gt;0,HLOOKUP(C575,'Utility Allowances'!$O$33:$S$34,2),0)</f>
        <v>0</v>
      </c>
      <c r="Y575" s="345">
        <f t="shared" si="115"/>
        <v>0</v>
      </c>
      <c r="Z575" s="168">
        <f t="shared" si="116"/>
        <v>0</v>
      </c>
      <c r="AA575" s="346">
        <f t="shared" si="117"/>
        <v>0</v>
      </c>
      <c r="AB575" s="344">
        <f>IF(Y575&gt;0,VLOOKUP($Y575,'Reference Data 2'!$B$7:$C$71,2),0)</f>
        <v>0</v>
      </c>
      <c r="AC575" s="347">
        <f t="shared" si="118"/>
        <v>0</v>
      </c>
      <c r="AD575" s="348">
        <f t="shared" si="119"/>
        <v>0</v>
      </c>
      <c r="AE575" s="349">
        <f>IF(Y575&gt;0,VLOOKUP($Y575,'Reference Data 2'!$B$9:$D$71,3),0)</f>
        <v>0</v>
      </c>
      <c r="AF575" s="347">
        <f t="shared" si="120"/>
        <v>0</v>
      </c>
      <c r="AG575" s="346">
        <f t="shared" si="121"/>
        <v>0</v>
      </c>
      <c r="AH575" s="350">
        <f t="shared" si="122"/>
        <v>0</v>
      </c>
      <c r="AI575" s="351">
        <f t="shared" si="123"/>
        <v>0</v>
      </c>
      <c r="AJ575" s="352">
        <f t="shared" si="124"/>
        <v>0</v>
      </c>
      <c r="AK575" s="349">
        <f>IF(AA575&gt;0,VLOOKUP(C575,'Reference Data 1'!$N$13:$O$17,2),0)</f>
        <v>0</v>
      </c>
      <c r="AL575" s="346">
        <f t="shared" si="125"/>
        <v>0</v>
      </c>
      <c r="AM575" s="353">
        <f t="shared" si="126"/>
        <v>0</v>
      </c>
      <c r="AN575" s="354">
        <f t="shared" si="127"/>
        <v>0</v>
      </c>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row>
    <row r="576" spans="1:219" ht="13.9" customHeight="1">
      <c r="A576" s="392"/>
      <c r="B576" s="160"/>
      <c r="C576" s="161"/>
      <c r="D576" s="161"/>
      <c r="E576" s="255"/>
      <c r="F576" s="396">
        <v>0</v>
      </c>
      <c r="G576" s="181"/>
      <c r="H576" s="186"/>
      <c r="I576" s="162"/>
      <c r="J576" s="163"/>
      <c r="K576" s="164"/>
      <c r="L576" s="164"/>
      <c r="M576" s="187"/>
      <c r="N576" s="458"/>
      <c r="O576" s="463"/>
      <c r="P576" s="190"/>
      <c r="Q576" s="165"/>
      <c r="R576" s="166"/>
      <c r="S576" s="191"/>
      <c r="T576" s="195"/>
      <c r="U576" s="167"/>
      <c r="V576" s="196"/>
      <c r="W576" s="199">
        <f t="shared" si="114"/>
        <v>0</v>
      </c>
      <c r="X576" s="344">
        <f>IF(G576&gt;0,HLOOKUP(C576,'Utility Allowances'!$O$33:$S$34,2),0)</f>
        <v>0</v>
      </c>
      <c r="Y576" s="345">
        <f t="shared" si="115"/>
        <v>0</v>
      </c>
      <c r="Z576" s="168">
        <f t="shared" si="116"/>
        <v>0</v>
      </c>
      <c r="AA576" s="346">
        <f t="shared" si="117"/>
        <v>0</v>
      </c>
      <c r="AB576" s="344">
        <f>IF(Y576&gt;0,VLOOKUP($Y576,'Reference Data 2'!$B$7:$C$71,2),0)</f>
        <v>0</v>
      </c>
      <c r="AC576" s="347">
        <f t="shared" si="118"/>
        <v>0</v>
      </c>
      <c r="AD576" s="348">
        <f t="shared" si="119"/>
        <v>0</v>
      </c>
      <c r="AE576" s="349">
        <f>IF(Y576&gt;0,VLOOKUP($Y576,'Reference Data 2'!$B$9:$D$71,3),0)</f>
        <v>0</v>
      </c>
      <c r="AF576" s="347">
        <f t="shared" si="120"/>
        <v>0</v>
      </c>
      <c r="AG576" s="346">
        <f t="shared" si="121"/>
        <v>0</v>
      </c>
      <c r="AH576" s="350">
        <f t="shared" si="122"/>
        <v>0</v>
      </c>
      <c r="AI576" s="351">
        <f t="shared" si="123"/>
        <v>0</v>
      </c>
      <c r="AJ576" s="352">
        <f t="shared" si="124"/>
        <v>0</v>
      </c>
      <c r="AK576" s="349">
        <f>IF(AA576&gt;0,VLOOKUP(C576,'Reference Data 1'!$N$13:$O$17,2),0)</f>
        <v>0</v>
      </c>
      <c r="AL576" s="346">
        <f t="shared" si="125"/>
        <v>0</v>
      </c>
      <c r="AM576" s="353">
        <f t="shared" si="126"/>
        <v>0</v>
      </c>
      <c r="AN576" s="354">
        <f t="shared" si="127"/>
        <v>0</v>
      </c>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row>
    <row r="577" spans="1:219" ht="13.9" customHeight="1">
      <c r="A577" s="392"/>
      <c r="B577" s="160"/>
      <c r="C577" s="161"/>
      <c r="D577" s="161"/>
      <c r="E577" s="255"/>
      <c r="F577" s="396">
        <v>0</v>
      </c>
      <c r="G577" s="181"/>
      <c r="H577" s="186"/>
      <c r="I577" s="162"/>
      <c r="J577" s="163"/>
      <c r="K577" s="164"/>
      <c r="L577" s="164"/>
      <c r="M577" s="187"/>
      <c r="N577" s="458"/>
      <c r="O577" s="463"/>
      <c r="P577" s="190"/>
      <c r="Q577" s="165"/>
      <c r="R577" s="166"/>
      <c r="S577" s="191"/>
      <c r="T577" s="195"/>
      <c r="U577" s="167"/>
      <c r="V577" s="196"/>
      <c r="W577" s="199">
        <f t="shared" si="114"/>
        <v>0</v>
      </c>
      <c r="X577" s="344">
        <f>IF(G577&gt;0,HLOOKUP(C577,'Utility Allowances'!$O$33:$S$34,2),0)</f>
        <v>0</v>
      </c>
      <c r="Y577" s="345">
        <f t="shared" si="115"/>
        <v>0</v>
      </c>
      <c r="Z577" s="168">
        <f t="shared" si="116"/>
        <v>0</v>
      </c>
      <c r="AA577" s="346">
        <f t="shared" si="117"/>
        <v>0</v>
      </c>
      <c r="AB577" s="344">
        <f>IF(Y577&gt;0,VLOOKUP($Y577,'Reference Data 2'!$B$7:$C$71,2),0)</f>
        <v>0</v>
      </c>
      <c r="AC577" s="347">
        <f t="shared" si="118"/>
        <v>0</v>
      </c>
      <c r="AD577" s="348">
        <f t="shared" si="119"/>
        <v>0</v>
      </c>
      <c r="AE577" s="349">
        <f>IF(Y577&gt;0,VLOOKUP($Y577,'Reference Data 2'!$B$9:$D$71,3),0)</f>
        <v>0</v>
      </c>
      <c r="AF577" s="347">
        <f t="shared" si="120"/>
        <v>0</v>
      </c>
      <c r="AG577" s="346">
        <f t="shared" si="121"/>
        <v>0</v>
      </c>
      <c r="AH577" s="350">
        <f t="shared" si="122"/>
        <v>0</v>
      </c>
      <c r="AI577" s="351">
        <f t="shared" si="123"/>
        <v>0</v>
      </c>
      <c r="AJ577" s="352">
        <f t="shared" si="124"/>
        <v>0</v>
      </c>
      <c r="AK577" s="349">
        <f>IF(AA577&gt;0,VLOOKUP(C577,'Reference Data 1'!$N$13:$O$17,2),0)</f>
        <v>0</v>
      </c>
      <c r="AL577" s="346">
        <f t="shared" si="125"/>
        <v>0</v>
      </c>
      <c r="AM577" s="353">
        <f t="shared" si="126"/>
        <v>0</v>
      </c>
      <c r="AN577" s="354">
        <f t="shared" si="127"/>
        <v>0</v>
      </c>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row>
    <row r="578" spans="1:219" ht="13.9" customHeight="1">
      <c r="A578" s="392"/>
      <c r="B578" s="160"/>
      <c r="C578" s="161"/>
      <c r="D578" s="161"/>
      <c r="E578" s="255"/>
      <c r="F578" s="396">
        <v>0</v>
      </c>
      <c r="G578" s="181"/>
      <c r="H578" s="186"/>
      <c r="I578" s="162"/>
      <c r="J578" s="163"/>
      <c r="K578" s="164"/>
      <c r="L578" s="164"/>
      <c r="M578" s="187"/>
      <c r="N578" s="458"/>
      <c r="O578" s="463"/>
      <c r="P578" s="190"/>
      <c r="Q578" s="165"/>
      <c r="R578" s="166"/>
      <c r="S578" s="191"/>
      <c r="T578" s="195"/>
      <c r="U578" s="167"/>
      <c r="V578" s="196"/>
      <c r="W578" s="199">
        <f t="shared" si="114"/>
        <v>0</v>
      </c>
      <c r="X578" s="344">
        <f>IF(G578&gt;0,HLOOKUP(C578,'Utility Allowances'!$O$33:$S$34,2),0)</f>
        <v>0</v>
      </c>
      <c r="Y578" s="345">
        <f t="shared" si="115"/>
        <v>0</v>
      </c>
      <c r="Z578" s="168">
        <f t="shared" si="116"/>
        <v>0</v>
      </c>
      <c r="AA578" s="346">
        <f t="shared" si="117"/>
        <v>0</v>
      </c>
      <c r="AB578" s="344">
        <f>IF(Y578&gt;0,VLOOKUP($Y578,'Reference Data 2'!$B$7:$C$71,2),0)</f>
        <v>0</v>
      </c>
      <c r="AC578" s="347">
        <f t="shared" si="118"/>
        <v>0</v>
      </c>
      <c r="AD578" s="348">
        <f t="shared" si="119"/>
        <v>0</v>
      </c>
      <c r="AE578" s="349">
        <f>IF(Y578&gt;0,VLOOKUP($Y578,'Reference Data 2'!$B$9:$D$71,3),0)</f>
        <v>0</v>
      </c>
      <c r="AF578" s="347">
        <f t="shared" si="120"/>
        <v>0</v>
      </c>
      <c r="AG578" s="346">
        <f t="shared" si="121"/>
        <v>0</v>
      </c>
      <c r="AH578" s="350">
        <f t="shared" si="122"/>
        <v>0</v>
      </c>
      <c r="AI578" s="351">
        <f t="shared" si="123"/>
        <v>0</v>
      </c>
      <c r="AJ578" s="352">
        <f t="shared" si="124"/>
        <v>0</v>
      </c>
      <c r="AK578" s="349">
        <f>IF(AA578&gt;0,VLOOKUP(C578,'Reference Data 1'!$N$13:$O$17,2),0)</f>
        <v>0</v>
      </c>
      <c r="AL578" s="346">
        <f t="shared" si="125"/>
        <v>0</v>
      </c>
      <c r="AM578" s="353">
        <f t="shared" si="126"/>
        <v>0</v>
      </c>
      <c r="AN578" s="354">
        <f t="shared" si="127"/>
        <v>0</v>
      </c>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c r="GU578" s="23"/>
      <c r="GV578" s="23"/>
      <c r="GW578" s="23"/>
      <c r="GX578" s="23"/>
      <c r="GY578" s="23"/>
      <c r="GZ578" s="23"/>
      <c r="HA578" s="23"/>
      <c r="HB578" s="23"/>
      <c r="HC578" s="23"/>
      <c r="HD578" s="23"/>
      <c r="HE578" s="23"/>
      <c r="HF578" s="23"/>
      <c r="HG578" s="23"/>
      <c r="HH578" s="23"/>
      <c r="HI578" s="23"/>
      <c r="HJ578" s="23"/>
      <c r="HK578" s="23"/>
    </row>
    <row r="579" spans="1:219" ht="13.9" customHeight="1">
      <c r="A579" s="392"/>
      <c r="B579" s="160"/>
      <c r="C579" s="161"/>
      <c r="D579" s="161"/>
      <c r="E579" s="255"/>
      <c r="F579" s="396">
        <v>0</v>
      </c>
      <c r="G579" s="181"/>
      <c r="H579" s="186"/>
      <c r="I579" s="162"/>
      <c r="J579" s="163"/>
      <c r="K579" s="164"/>
      <c r="L579" s="164"/>
      <c r="M579" s="187"/>
      <c r="N579" s="458"/>
      <c r="O579" s="463"/>
      <c r="P579" s="190"/>
      <c r="Q579" s="165"/>
      <c r="R579" s="166"/>
      <c r="S579" s="191"/>
      <c r="T579" s="195"/>
      <c r="U579" s="167"/>
      <c r="V579" s="196"/>
      <c r="W579" s="199">
        <f t="shared" si="114"/>
        <v>0</v>
      </c>
      <c r="X579" s="344">
        <f>IF(G579&gt;0,HLOOKUP(C579,'Utility Allowances'!$O$33:$S$34,2),0)</f>
        <v>0</v>
      </c>
      <c r="Y579" s="345">
        <f t="shared" si="115"/>
        <v>0</v>
      </c>
      <c r="Z579" s="168">
        <f t="shared" si="116"/>
        <v>0</v>
      </c>
      <c r="AA579" s="346">
        <f t="shared" si="117"/>
        <v>0</v>
      </c>
      <c r="AB579" s="344">
        <f>IF(Y579&gt;0,VLOOKUP($Y579,'Reference Data 2'!$B$7:$C$71,2),0)</f>
        <v>0</v>
      </c>
      <c r="AC579" s="347">
        <f t="shared" si="118"/>
        <v>0</v>
      </c>
      <c r="AD579" s="348">
        <f t="shared" si="119"/>
        <v>0</v>
      </c>
      <c r="AE579" s="349">
        <f>IF(Y579&gt;0,VLOOKUP($Y579,'Reference Data 2'!$B$9:$D$71,3),0)</f>
        <v>0</v>
      </c>
      <c r="AF579" s="347">
        <f t="shared" si="120"/>
        <v>0</v>
      </c>
      <c r="AG579" s="346">
        <f t="shared" si="121"/>
        <v>0</v>
      </c>
      <c r="AH579" s="350">
        <f t="shared" si="122"/>
        <v>0</v>
      </c>
      <c r="AI579" s="351">
        <f t="shared" si="123"/>
        <v>0</v>
      </c>
      <c r="AJ579" s="352">
        <f t="shared" si="124"/>
        <v>0</v>
      </c>
      <c r="AK579" s="349">
        <f>IF(AA579&gt;0,VLOOKUP(C579,'Reference Data 1'!$N$13:$O$17,2),0)</f>
        <v>0</v>
      </c>
      <c r="AL579" s="346">
        <f t="shared" si="125"/>
        <v>0</v>
      </c>
      <c r="AM579" s="353">
        <f t="shared" si="126"/>
        <v>0</v>
      </c>
      <c r="AN579" s="354">
        <f t="shared" si="127"/>
        <v>0</v>
      </c>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row>
    <row r="580" spans="1:219" ht="13.9" customHeight="1">
      <c r="A580" s="392"/>
      <c r="B580" s="160"/>
      <c r="C580" s="161"/>
      <c r="D580" s="161"/>
      <c r="E580" s="255"/>
      <c r="F580" s="396">
        <v>0</v>
      </c>
      <c r="G580" s="181"/>
      <c r="H580" s="186"/>
      <c r="I580" s="162"/>
      <c r="J580" s="163"/>
      <c r="K580" s="164"/>
      <c r="L580" s="164"/>
      <c r="M580" s="187"/>
      <c r="N580" s="458"/>
      <c r="O580" s="463"/>
      <c r="P580" s="190"/>
      <c r="Q580" s="165"/>
      <c r="R580" s="166"/>
      <c r="S580" s="191"/>
      <c r="T580" s="195"/>
      <c r="U580" s="167"/>
      <c r="V580" s="196"/>
      <c r="W580" s="199">
        <f t="shared" si="114"/>
        <v>0</v>
      </c>
      <c r="X580" s="344">
        <f>IF(G580&gt;0,HLOOKUP(C580,'Utility Allowances'!$O$33:$S$34,2),0)</f>
        <v>0</v>
      </c>
      <c r="Y580" s="345">
        <f t="shared" si="115"/>
        <v>0</v>
      </c>
      <c r="Z580" s="168">
        <f t="shared" si="116"/>
        <v>0</v>
      </c>
      <c r="AA580" s="346">
        <f t="shared" si="117"/>
        <v>0</v>
      </c>
      <c r="AB580" s="344">
        <f>IF(Y580&gt;0,VLOOKUP($Y580,'Reference Data 2'!$B$7:$C$71,2),0)</f>
        <v>0</v>
      </c>
      <c r="AC580" s="347">
        <f t="shared" si="118"/>
        <v>0</v>
      </c>
      <c r="AD580" s="348">
        <f t="shared" si="119"/>
        <v>0</v>
      </c>
      <c r="AE580" s="349">
        <f>IF(Y580&gt;0,VLOOKUP($Y580,'Reference Data 2'!$B$9:$D$71,3),0)</f>
        <v>0</v>
      </c>
      <c r="AF580" s="347">
        <f t="shared" si="120"/>
        <v>0</v>
      </c>
      <c r="AG580" s="346">
        <f t="shared" si="121"/>
        <v>0</v>
      </c>
      <c r="AH580" s="350">
        <f t="shared" si="122"/>
        <v>0</v>
      </c>
      <c r="AI580" s="351">
        <f t="shared" si="123"/>
        <v>0</v>
      </c>
      <c r="AJ580" s="352">
        <f t="shared" si="124"/>
        <v>0</v>
      </c>
      <c r="AK580" s="349">
        <f>IF(AA580&gt;0,VLOOKUP(C580,'Reference Data 1'!$N$13:$O$17,2),0)</f>
        <v>0</v>
      </c>
      <c r="AL580" s="346">
        <f t="shared" si="125"/>
        <v>0</v>
      </c>
      <c r="AM580" s="353">
        <f t="shared" si="126"/>
        <v>0</v>
      </c>
      <c r="AN580" s="354">
        <f t="shared" si="127"/>
        <v>0</v>
      </c>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c r="GU580" s="23"/>
      <c r="GV580" s="23"/>
      <c r="GW580" s="23"/>
      <c r="GX580" s="23"/>
      <c r="GY580" s="23"/>
      <c r="GZ580" s="23"/>
      <c r="HA580" s="23"/>
      <c r="HB580" s="23"/>
      <c r="HC580" s="23"/>
      <c r="HD580" s="23"/>
      <c r="HE580" s="23"/>
      <c r="HF580" s="23"/>
      <c r="HG580" s="23"/>
      <c r="HH580" s="23"/>
      <c r="HI580" s="23"/>
      <c r="HJ580" s="23"/>
      <c r="HK580" s="23"/>
    </row>
    <row r="581" spans="1:219" ht="13.9" customHeight="1">
      <c r="A581" s="392"/>
      <c r="B581" s="160"/>
      <c r="C581" s="161"/>
      <c r="D581" s="161"/>
      <c r="E581" s="255"/>
      <c r="F581" s="396">
        <v>0</v>
      </c>
      <c r="G581" s="181"/>
      <c r="H581" s="186"/>
      <c r="I581" s="162"/>
      <c r="J581" s="163"/>
      <c r="K581" s="164"/>
      <c r="L581" s="164"/>
      <c r="M581" s="187"/>
      <c r="N581" s="458"/>
      <c r="O581" s="463"/>
      <c r="P581" s="190"/>
      <c r="Q581" s="165"/>
      <c r="R581" s="166"/>
      <c r="S581" s="191"/>
      <c r="T581" s="195"/>
      <c r="U581" s="167"/>
      <c r="V581" s="196"/>
      <c r="W581" s="199">
        <f t="shared" si="114"/>
        <v>0</v>
      </c>
      <c r="X581" s="344">
        <f>IF(G581&gt;0,HLOOKUP(C581,'Utility Allowances'!$O$33:$S$34,2),0)</f>
        <v>0</v>
      </c>
      <c r="Y581" s="345">
        <f t="shared" si="115"/>
        <v>0</v>
      </c>
      <c r="Z581" s="168">
        <f t="shared" si="116"/>
        <v>0</v>
      </c>
      <c r="AA581" s="346">
        <f t="shared" si="117"/>
        <v>0</v>
      </c>
      <c r="AB581" s="344">
        <f>IF(Y581&gt;0,VLOOKUP($Y581,'Reference Data 2'!$B$7:$C$71,2),0)</f>
        <v>0</v>
      </c>
      <c r="AC581" s="347">
        <f t="shared" si="118"/>
        <v>0</v>
      </c>
      <c r="AD581" s="348">
        <f t="shared" si="119"/>
        <v>0</v>
      </c>
      <c r="AE581" s="349">
        <f>IF(Y581&gt;0,VLOOKUP($Y581,'Reference Data 2'!$B$9:$D$71,3),0)</f>
        <v>0</v>
      </c>
      <c r="AF581" s="347">
        <f t="shared" si="120"/>
        <v>0</v>
      </c>
      <c r="AG581" s="346">
        <f t="shared" si="121"/>
        <v>0</v>
      </c>
      <c r="AH581" s="350">
        <f t="shared" si="122"/>
        <v>0</v>
      </c>
      <c r="AI581" s="351">
        <f t="shared" si="123"/>
        <v>0</v>
      </c>
      <c r="AJ581" s="352">
        <f t="shared" si="124"/>
        <v>0</v>
      </c>
      <c r="AK581" s="349">
        <f>IF(AA581&gt;0,VLOOKUP(C581,'Reference Data 1'!$N$13:$O$17,2),0)</f>
        <v>0</v>
      </c>
      <c r="AL581" s="346">
        <f t="shared" si="125"/>
        <v>0</v>
      </c>
      <c r="AM581" s="353">
        <f t="shared" si="126"/>
        <v>0</v>
      </c>
      <c r="AN581" s="354">
        <f t="shared" si="127"/>
        <v>0</v>
      </c>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c r="GU581" s="23"/>
      <c r="GV581" s="23"/>
      <c r="GW581" s="23"/>
      <c r="GX581" s="23"/>
      <c r="GY581" s="23"/>
      <c r="GZ581" s="23"/>
      <c r="HA581" s="23"/>
      <c r="HB581" s="23"/>
      <c r="HC581" s="23"/>
      <c r="HD581" s="23"/>
      <c r="HE581" s="23"/>
      <c r="HF581" s="23"/>
      <c r="HG581" s="23"/>
      <c r="HH581" s="23"/>
      <c r="HI581" s="23"/>
      <c r="HJ581" s="23"/>
      <c r="HK581" s="23"/>
    </row>
    <row r="582" spans="1:219" ht="13.9" customHeight="1">
      <c r="A582" s="392"/>
      <c r="B582" s="160"/>
      <c r="C582" s="161"/>
      <c r="D582" s="161"/>
      <c r="E582" s="255"/>
      <c r="F582" s="396">
        <v>0</v>
      </c>
      <c r="G582" s="181"/>
      <c r="H582" s="186"/>
      <c r="I582" s="162"/>
      <c r="J582" s="163"/>
      <c r="K582" s="164"/>
      <c r="L582" s="164"/>
      <c r="M582" s="187"/>
      <c r="N582" s="458"/>
      <c r="O582" s="463"/>
      <c r="P582" s="190"/>
      <c r="Q582" s="165"/>
      <c r="R582" s="166"/>
      <c r="S582" s="191"/>
      <c r="T582" s="195"/>
      <c r="U582" s="167"/>
      <c r="V582" s="196"/>
      <c r="W582" s="199">
        <f t="shared" si="114"/>
        <v>0</v>
      </c>
      <c r="X582" s="344">
        <f>IF(G582&gt;0,HLOOKUP(C582,'Utility Allowances'!$O$33:$S$34,2),0)</f>
        <v>0</v>
      </c>
      <c r="Y582" s="345">
        <f t="shared" si="115"/>
        <v>0</v>
      </c>
      <c r="Z582" s="168">
        <f t="shared" si="116"/>
        <v>0</v>
      </c>
      <c r="AA582" s="346">
        <f t="shared" si="117"/>
        <v>0</v>
      </c>
      <c r="AB582" s="344">
        <f>IF(Y582&gt;0,VLOOKUP($Y582,'Reference Data 2'!$B$7:$C$71,2),0)</f>
        <v>0</v>
      </c>
      <c r="AC582" s="347">
        <f t="shared" si="118"/>
        <v>0</v>
      </c>
      <c r="AD582" s="348">
        <f t="shared" si="119"/>
        <v>0</v>
      </c>
      <c r="AE582" s="349">
        <f>IF(Y582&gt;0,VLOOKUP($Y582,'Reference Data 2'!$B$9:$D$71,3),0)</f>
        <v>0</v>
      </c>
      <c r="AF582" s="347">
        <f t="shared" si="120"/>
        <v>0</v>
      </c>
      <c r="AG582" s="346">
        <f t="shared" si="121"/>
        <v>0</v>
      </c>
      <c r="AH582" s="350">
        <f t="shared" si="122"/>
        <v>0</v>
      </c>
      <c r="AI582" s="351">
        <f t="shared" si="123"/>
        <v>0</v>
      </c>
      <c r="AJ582" s="352">
        <f t="shared" si="124"/>
        <v>0</v>
      </c>
      <c r="AK582" s="349">
        <f>IF(AA582&gt;0,VLOOKUP(C582,'Reference Data 1'!$N$13:$O$17,2),0)</f>
        <v>0</v>
      </c>
      <c r="AL582" s="346">
        <f t="shared" si="125"/>
        <v>0</v>
      </c>
      <c r="AM582" s="353">
        <f t="shared" si="126"/>
        <v>0</v>
      </c>
      <c r="AN582" s="354">
        <f t="shared" si="127"/>
        <v>0</v>
      </c>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c r="GU582" s="23"/>
      <c r="GV582" s="23"/>
      <c r="GW582" s="23"/>
      <c r="GX582" s="23"/>
      <c r="GY582" s="23"/>
      <c r="GZ582" s="23"/>
      <c r="HA582" s="23"/>
      <c r="HB582" s="23"/>
      <c r="HC582" s="23"/>
      <c r="HD582" s="23"/>
      <c r="HE582" s="23"/>
      <c r="HF582" s="23"/>
      <c r="HG582" s="23"/>
      <c r="HH582" s="23"/>
      <c r="HI582" s="23"/>
      <c r="HJ582" s="23"/>
      <c r="HK582" s="23"/>
    </row>
    <row r="583" spans="1:219" ht="13.9" customHeight="1">
      <c r="A583" s="392"/>
      <c r="B583" s="160"/>
      <c r="C583" s="161"/>
      <c r="D583" s="161"/>
      <c r="E583" s="255"/>
      <c r="F583" s="396">
        <v>0</v>
      </c>
      <c r="G583" s="181"/>
      <c r="H583" s="186"/>
      <c r="I583" s="162"/>
      <c r="J583" s="163"/>
      <c r="K583" s="164"/>
      <c r="L583" s="164"/>
      <c r="M583" s="187"/>
      <c r="N583" s="458"/>
      <c r="O583" s="463"/>
      <c r="P583" s="190"/>
      <c r="Q583" s="165"/>
      <c r="R583" s="166"/>
      <c r="S583" s="191"/>
      <c r="T583" s="195"/>
      <c r="U583" s="167"/>
      <c r="V583" s="196"/>
      <c r="W583" s="199">
        <f t="shared" si="114"/>
        <v>0</v>
      </c>
      <c r="X583" s="344">
        <f>IF(G583&gt;0,HLOOKUP(C583,'Utility Allowances'!$O$33:$S$34,2),0)</f>
        <v>0</v>
      </c>
      <c r="Y583" s="345">
        <f t="shared" si="115"/>
        <v>0</v>
      </c>
      <c r="Z583" s="168">
        <f t="shared" si="116"/>
        <v>0</v>
      </c>
      <c r="AA583" s="346">
        <f t="shared" si="117"/>
        <v>0</v>
      </c>
      <c r="AB583" s="344">
        <f>IF(Y583&gt;0,VLOOKUP($Y583,'Reference Data 2'!$B$7:$C$71,2),0)</f>
        <v>0</v>
      </c>
      <c r="AC583" s="347">
        <f t="shared" si="118"/>
        <v>0</v>
      </c>
      <c r="AD583" s="348">
        <f t="shared" si="119"/>
        <v>0</v>
      </c>
      <c r="AE583" s="349">
        <f>IF(Y583&gt;0,VLOOKUP($Y583,'Reference Data 2'!$B$9:$D$71,3),0)</f>
        <v>0</v>
      </c>
      <c r="AF583" s="347">
        <f t="shared" si="120"/>
        <v>0</v>
      </c>
      <c r="AG583" s="346">
        <f t="shared" si="121"/>
        <v>0</v>
      </c>
      <c r="AH583" s="350">
        <f t="shared" si="122"/>
        <v>0</v>
      </c>
      <c r="AI583" s="351">
        <f t="shared" si="123"/>
        <v>0</v>
      </c>
      <c r="AJ583" s="352">
        <f t="shared" si="124"/>
        <v>0</v>
      </c>
      <c r="AK583" s="349">
        <f>IF(AA583&gt;0,VLOOKUP(C583,'Reference Data 1'!$N$13:$O$17,2),0)</f>
        <v>0</v>
      </c>
      <c r="AL583" s="346">
        <f t="shared" si="125"/>
        <v>0</v>
      </c>
      <c r="AM583" s="353">
        <f t="shared" si="126"/>
        <v>0</v>
      </c>
      <c r="AN583" s="354">
        <f t="shared" si="127"/>
        <v>0</v>
      </c>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c r="GU583" s="23"/>
      <c r="GV583" s="23"/>
      <c r="GW583" s="23"/>
      <c r="GX583" s="23"/>
      <c r="GY583" s="23"/>
      <c r="GZ583" s="23"/>
      <c r="HA583" s="23"/>
      <c r="HB583" s="23"/>
      <c r="HC583" s="23"/>
      <c r="HD583" s="23"/>
      <c r="HE583" s="23"/>
      <c r="HF583" s="23"/>
      <c r="HG583" s="23"/>
      <c r="HH583" s="23"/>
      <c r="HI583" s="23"/>
      <c r="HJ583" s="23"/>
      <c r="HK583" s="23"/>
    </row>
    <row r="584" spans="1:219" ht="13.9" customHeight="1">
      <c r="A584" s="392"/>
      <c r="B584" s="160"/>
      <c r="C584" s="161"/>
      <c r="D584" s="161"/>
      <c r="E584" s="255"/>
      <c r="F584" s="396">
        <v>0</v>
      </c>
      <c r="G584" s="181"/>
      <c r="H584" s="186"/>
      <c r="I584" s="162"/>
      <c r="J584" s="163"/>
      <c r="K584" s="164"/>
      <c r="L584" s="164"/>
      <c r="M584" s="187"/>
      <c r="N584" s="458"/>
      <c r="O584" s="463"/>
      <c r="P584" s="190"/>
      <c r="Q584" s="165"/>
      <c r="R584" s="166"/>
      <c r="S584" s="191"/>
      <c r="T584" s="195"/>
      <c r="U584" s="167"/>
      <c r="V584" s="196"/>
      <c r="W584" s="199">
        <f t="shared" si="114"/>
        <v>0</v>
      </c>
      <c r="X584" s="344">
        <f>IF(G584&gt;0,HLOOKUP(C584,'Utility Allowances'!$O$33:$S$34,2),0)</f>
        <v>0</v>
      </c>
      <c r="Y584" s="345">
        <f t="shared" si="115"/>
        <v>0</v>
      </c>
      <c r="Z584" s="168">
        <f t="shared" si="116"/>
        <v>0</v>
      </c>
      <c r="AA584" s="346">
        <f t="shared" si="117"/>
        <v>0</v>
      </c>
      <c r="AB584" s="344">
        <f>IF(Y584&gt;0,VLOOKUP($Y584,'Reference Data 2'!$B$7:$C$71,2),0)</f>
        <v>0</v>
      </c>
      <c r="AC584" s="347">
        <f t="shared" si="118"/>
        <v>0</v>
      </c>
      <c r="AD584" s="348">
        <f t="shared" si="119"/>
        <v>0</v>
      </c>
      <c r="AE584" s="349">
        <f>IF(Y584&gt;0,VLOOKUP($Y584,'Reference Data 2'!$B$9:$D$71,3),0)</f>
        <v>0</v>
      </c>
      <c r="AF584" s="347">
        <f t="shared" si="120"/>
        <v>0</v>
      </c>
      <c r="AG584" s="346">
        <f t="shared" si="121"/>
        <v>0</v>
      </c>
      <c r="AH584" s="350">
        <f t="shared" si="122"/>
        <v>0</v>
      </c>
      <c r="AI584" s="351">
        <f t="shared" si="123"/>
        <v>0</v>
      </c>
      <c r="AJ584" s="352">
        <f t="shared" si="124"/>
        <v>0</v>
      </c>
      <c r="AK584" s="349">
        <f>IF(AA584&gt;0,VLOOKUP(C584,'Reference Data 1'!$N$13:$O$17,2),0)</f>
        <v>0</v>
      </c>
      <c r="AL584" s="346">
        <f t="shared" si="125"/>
        <v>0</v>
      </c>
      <c r="AM584" s="353">
        <f t="shared" si="126"/>
        <v>0</v>
      </c>
      <c r="AN584" s="354">
        <f t="shared" si="127"/>
        <v>0</v>
      </c>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c r="GU584" s="23"/>
      <c r="GV584" s="23"/>
      <c r="GW584" s="23"/>
      <c r="GX584" s="23"/>
      <c r="GY584" s="23"/>
      <c r="GZ584" s="23"/>
      <c r="HA584" s="23"/>
      <c r="HB584" s="23"/>
      <c r="HC584" s="23"/>
      <c r="HD584" s="23"/>
      <c r="HE584" s="23"/>
      <c r="HF584" s="23"/>
      <c r="HG584" s="23"/>
      <c r="HH584" s="23"/>
      <c r="HI584" s="23"/>
      <c r="HJ584" s="23"/>
      <c r="HK584" s="23"/>
    </row>
    <row r="585" spans="1:219" ht="13.9" customHeight="1">
      <c r="A585" s="392"/>
      <c r="B585" s="160"/>
      <c r="C585" s="161"/>
      <c r="D585" s="161"/>
      <c r="E585" s="255"/>
      <c r="F585" s="396">
        <v>0</v>
      </c>
      <c r="G585" s="181"/>
      <c r="H585" s="186"/>
      <c r="I585" s="162"/>
      <c r="J585" s="163"/>
      <c r="K585" s="164"/>
      <c r="L585" s="164"/>
      <c r="M585" s="187"/>
      <c r="N585" s="458"/>
      <c r="O585" s="463"/>
      <c r="P585" s="190"/>
      <c r="Q585" s="165"/>
      <c r="R585" s="166"/>
      <c r="S585" s="191"/>
      <c r="T585" s="195"/>
      <c r="U585" s="167"/>
      <c r="V585" s="196"/>
      <c r="W585" s="199">
        <f t="shared" si="114"/>
        <v>0</v>
      </c>
      <c r="X585" s="344">
        <f>IF(G585&gt;0,HLOOKUP(C585,'Utility Allowances'!$O$33:$S$34,2),0)</f>
        <v>0</v>
      </c>
      <c r="Y585" s="345">
        <f t="shared" si="115"/>
        <v>0</v>
      </c>
      <c r="Z585" s="168">
        <f t="shared" si="116"/>
        <v>0</v>
      </c>
      <c r="AA585" s="346">
        <f t="shared" si="117"/>
        <v>0</v>
      </c>
      <c r="AB585" s="344">
        <f>IF(Y585&gt;0,VLOOKUP($Y585,'Reference Data 2'!$B$7:$C$71,2),0)</f>
        <v>0</v>
      </c>
      <c r="AC585" s="347">
        <f t="shared" si="118"/>
        <v>0</v>
      </c>
      <c r="AD585" s="348">
        <f t="shared" si="119"/>
        <v>0</v>
      </c>
      <c r="AE585" s="349">
        <f>IF(Y585&gt;0,VLOOKUP($Y585,'Reference Data 2'!$B$9:$D$71,3),0)</f>
        <v>0</v>
      </c>
      <c r="AF585" s="347">
        <f t="shared" si="120"/>
        <v>0</v>
      </c>
      <c r="AG585" s="346">
        <f t="shared" si="121"/>
        <v>0</v>
      </c>
      <c r="AH585" s="350">
        <f t="shared" si="122"/>
        <v>0</v>
      </c>
      <c r="AI585" s="351">
        <f t="shared" si="123"/>
        <v>0</v>
      </c>
      <c r="AJ585" s="352">
        <f t="shared" si="124"/>
        <v>0</v>
      </c>
      <c r="AK585" s="349">
        <f>IF(AA585&gt;0,VLOOKUP(C585,'Reference Data 1'!$N$13:$O$17,2),0)</f>
        <v>0</v>
      </c>
      <c r="AL585" s="346">
        <f t="shared" si="125"/>
        <v>0</v>
      </c>
      <c r="AM585" s="353">
        <f t="shared" si="126"/>
        <v>0</v>
      </c>
      <c r="AN585" s="354">
        <f t="shared" si="127"/>
        <v>0</v>
      </c>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row>
    <row r="586" spans="1:219" ht="13.9" customHeight="1">
      <c r="A586" s="392"/>
      <c r="B586" s="160"/>
      <c r="C586" s="161"/>
      <c r="D586" s="161"/>
      <c r="E586" s="255"/>
      <c r="F586" s="396">
        <v>0</v>
      </c>
      <c r="G586" s="181"/>
      <c r="H586" s="186"/>
      <c r="I586" s="162"/>
      <c r="J586" s="163"/>
      <c r="K586" s="164"/>
      <c r="L586" s="164"/>
      <c r="M586" s="187"/>
      <c r="N586" s="458"/>
      <c r="O586" s="463"/>
      <c r="P586" s="190"/>
      <c r="Q586" s="165"/>
      <c r="R586" s="166"/>
      <c r="S586" s="191"/>
      <c r="T586" s="195"/>
      <c r="U586" s="167"/>
      <c r="V586" s="196"/>
      <c r="W586" s="199">
        <f t="shared" ref="W586:W649" si="128">IF(U586&gt;0,U586/LOOKUP(T586,IncomeLimits),0)</f>
        <v>0</v>
      </c>
      <c r="X586" s="344">
        <f>IF(G586&gt;0,HLOOKUP(C586,'Utility Allowances'!$O$33:$S$34,2),0)</f>
        <v>0</v>
      </c>
      <c r="Y586" s="345">
        <f t="shared" ref="Y586:Y649" si="129">+G586+C586</f>
        <v>0</v>
      </c>
      <c r="Z586" s="168">
        <f t="shared" ref="Z586:Z649" si="130">+J586+I586</f>
        <v>0</v>
      </c>
      <c r="AA586" s="346">
        <f t="shared" ref="AA586:AA649" si="131">+H586+J586</f>
        <v>0</v>
      </c>
      <c r="AB586" s="344">
        <f>IF(Y586&gt;0,VLOOKUP($Y586,'Reference Data 2'!$B$7:$C$71,2),0)</f>
        <v>0</v>
      </c>
      <c r="AC586" s="347">
        <f t="shared" ref="AC586:AC649" si="132">+AA586-AB586</f>
        <v>0</v>
      </c>
      <c r="AD586" s="348">
        <f t="shared" ref="AD586:AD649" si="133">+IF(AC586&gt;0,AC586,0)</f>
        <v>0</v>
      </c>
      <c r="AE586" s="349">
        <f>IF(Y586&gt;0,VLOOKUP($Y586,'Reference Data 2'!$B$9:$D$71,3),0)</f>
        <v>0</v>
      </c>
      <c r="AF586" s="347">
        <f t="shared" ref="AF586:AF649" si="134">+AA586-AE586</f>
        <v>0</v>
      </c>
      <c r="AG586" s="346">
        <f t="shared" ref="AG586:AG649" si="135">+IF(AF586&gt;0,AF586,0)</f>
        <v>0</v>
      </c>
      <c r="AH586" s="350">
        <f t="shared" ref="AH586:AH649" si="136">+IF(U586&gt;0,(AA586*12)/U586,0)</f>
        <v>0</v>
      </c>
      <c r="AI586" s="351">
        <f t="shared" ref="AI586:AI649" si="137">+IF(AH586&gt;0.5,AH586,0)</f>
        <v>0</v>
      </c>
      <c r="AJ586" s="352">
        <f t="shared" ref="AJ586:AJ649" si="138">+IF(T586&gt;0,IF(C586&gt;0,T586/C586,T586),0)</f>
        <v>0</v>
      </c>
      <c r="AK586" s="349">
        <f>IF(AA586&gt;0,VLOOKUP(C586,'Reference Data 1'!$N$13:$O$17,2),0)</f>
        <v>0</v>
      </c>
      <c r="AL586" s="346">
        <f t="shared" ref="AL586:AL649" si="139">+AK586-AA586</f>
        <v>0</v>
      </c>
      <c r="AM586" s="353">
        <f t="shared" ref="AM586:AM649" si="140">+C586+E586</f>
        <v>0</v>
      </c>
      <c r="AN586" s="354">
        <f t="shared" ref="AN586:AN649" si="141">+IF(F586=1,C586+0.1,IF(F586=2,C586+0.2,0))</f>
        <v>0</v>
      </c>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c r="GU586" s="23"/>
      <c r="GV586" s="23"/>
      <c r="GW586" s="23"/>
      <c r="GX586" s="23"/>
      <c r="GY586" s="23"/>
      <c r="GZ586" s="23"/>
      <c r="HA586" s="23"/>
      <c r="HB586" s="23"/>
      <c r="HC586" s="23"/>
      <c r="HD586" s="23"/>
      <c r="HE586" s="23"/>
      <c r="HF586" s="23"/>
      <c r="HG586" s="23"/>
      <c r="HH586" s="23"/>
      <c r="HI586" s="23"/>
      <c r="HJ586" s="23"/>
      <c r="HK586" s="23"/>
    </row>
    <row r="587" spans="1:219" ht="13.9" customHeight="1">
      <c r="A587" s="392"/>
      <c r="B587" s="160"/>
      <c r="C587" s="161"/>
      <c r="D587" s="161"/>
      <c r="E587" s="255"/>
      <c r="F587" s="396">
        <v>0</v>
      </c>
      <c r="G587" s="181"/>
      <c r="H587" s="186"/>
      <c r="I587" s="162"/>
      <c r="J587" s="163"/>
      <c r="K587" s="164"/>
      <c r="L587" s="164"/>
      <c r="M587" s="187"/>
      <c r="N587" s="458"/>
      <c r="O587" s="463"/>
      <c r="P587" s="190"/>
      <c r="Q587" s="165"/>
      <c r="R587" s="166"/>
      <c r="S587" s="191"/>
      <c r="T587" s="195"/>
      <c r="U587" s="167"/>
      <c r="V587" s="196"/>
      <c r="W587" s="199">
        <f t="shared" si="128"/>
        <v>0</v>
      </c>
      <c r="X587" s="344">
        <f>IF(G587&gt;0,HLOOKUP(C587,'Utility Allowances'!$O$33:$S$34,2),0)</f>
        <v>0</v>
      </c>
      <c r="Y587" s="345">
        <f t="shared" si="129"/>
        <v>0</v>
      </c>
      <c r="Z587" s="168">
        <f t="shared" si="130"/>
        <v>0</v>
      </c>
      <c r="AA587" s="346">
        <f t="shared" si="131"/>
        <v>0</v>
      </c>
      <c r="AB587" s="344">
        <f>IF(Y587&gt;0,VLOOKUP($Y587,'Reference Data 2'!$B$7:$C$71,2),0)</f>
        <v>0</v>
      </c>
      <c r="AC587" s="347">
        <f t="shared" si="132"/>
        <v>0</v>
      </c>
      <c r="AD587" s="348">
        <f t="shared" si="133"/>
        <v>0</v>
      </c>
      <c r="AE587" s="349">
        <f>IF(Y587&gt;0,VLOOKUP($Y587,'Reference Data 2'!$B$9:$D$71,3),0)</f>
        <v>0</v>
      </c>
      <c r="AF587" s="347">
        <f t="shared" si="134"/>
        <v>0</v>
      </c>
      <c r="AG587" s="346">
        <f t="shared" si="135"/>
        <v>0</v>
      </c>
      <c r="AH587" s="350">
        <f t="shared" si="136"/>
        <v>0</v>
      </c>
      <c r="AI587" s="351">
        <f t="shared" si="137"/>
        <v>0</v>
      </c>
      <c r="AJ587" s="352">
        <f t="shared" si="138"/>
        <v>0</v>
      </c>
      <c r="AK587" s="349">
        <f>IF(AA587&gt;0,VLOOKUP(C587,'Reference Data 1'!$N$13:$O$17,2),0)</f>
        <v>0</v>
      </c>
      <c r="AL587" s="346">
        <f t="shared" si="139"/>
        <v>0</v>
      </c>
      <c r="AM587" s="353">
        <f t="shared" si="140"/>
        <v>0</v>
      </c>
      <c r="AN587" s="354">
        <f t="shared" si="141"/>
        <v>0</v>
      </c>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row>
    <row r="588" spans="1:219" ht="13.9" customHeight="1">
      <c r="A588" s="392"/>
      <c r="B588" s="160"/>
      <c r="C588" s="161"/>
      <c r="D588" s="161"/>
      <c r="E588" s="255"/>
      <c r="F588" s="396">
        <v>0</v>
      </c>
      <c r="G588" s="181"/>
      <c r="H588" s="186"/>
      <c r="I588" s="162"/>
      <c r="J588" s="163"/>
      <c r="K588" s="164"/>
      <c r="L588" s="164"/>
      <c r="M588" s="187"/>
      <c r="N588" s="458"/>
      <c r="O588" s="463"/>
      <c r="P588" s="190"/>
      <c r="Q588" s="165"/>
      <c r="R588" s="166"/>
      <c r="S588" s="191"/>
      <c r="T588" s="195"/>
      <c r="U588" s="167"/>
      <c r="V588" s="196"/>
      <c r="W588" s="199">
        <f t="shared" si="128"/>
        <v>0</v>
      </c>
      <c r="X588" s="344">
        <f>IF(G588&gt;0,HLOOKUP(C588,'Utility Allowances'!$O$33:$S$34,2),0)</f>
        <v>0</v>
      </c>
      <c r="Y588" s="345">
        <f t="shared" si="129"/>
        <v>0</v>
      </c>
      <c r="Z588" s="168">
        <f t="shared" si="130"/>
        <v>0</v>
      </c>
      <c r="AA588" s="346">
        <f t="shared" si="131"/>
        <v>0</v>
      </c>
      <c r="AB588" s="344">
        <f>IF(Y588&gt;0,VLOOKUP($Y588,'Reference Data 2'!$B$7:$C$71,2),0)</f>
        <v>0</v>
      </c>
      <c r="AC588" s="347">
        <f t="shared" si="132"/>
        <v>0</v>
      </c>
      <c r="AD588" s="348">
        <f t="shared" si="133"/>
        <v>0</v>
      </c>
      <c r="AE588" s="349">
        <f>IF(Y588&gt;0,VLOOKUP($Y588,'Reference Data 2'!$B$9:$D$71,3),0)</f>
        <v>0</v>
      </c>
      <c r="AF588" s="347">
        <f t="shared" si="134"/>
        <v>0</v>
      </c>
      <c r="AG588" s="346">
        <f t="shared" si="135"/>
        <v>0</v>
      </c>
      <c r="AH588" s="350">
        <f t="shared" si="136"/>
        <v>0</v>
      </c>
      <c r="AI588" s="351">
        <f t="shared" si="137"/>
        <v>0</v>
      </c>
      <c r="AJ588" s="352">
        <f t="shared" si="138"/>
        <v>0</v>
      </c>
      <c r="AK588" s="349">
        <f>IF(AA588&gt;0,VLOOKUP(C588,'Reference Data 1'!$N$13:$O$17,2),0)</f>
        <v>0</v>
      </c>
      <c r="AL588" s="346">
        <f t="shared" si="139"/>
        <v>0</v>
      </c>
      <c r="AM588" s="353">
        <f t="shared" si="140"/>
        <v>0</v>
      </c>
      <c r="AN588" s="354">
        <f t="shared" si="141"/>
        <v>0</v>
      </c>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c r="GU588" s="23"/>
      <c r="GV588" s="23"/>
      <c r="GW588" s="23"/>
      <c r="GX588" s="23"/>
      <c r="GY588" s="23"/>
      <c r="GZ588" s="23"/>
      <c r="HA588" s="23"/>
      <c r="HB588" s="23"/>
      <c r="HC588" s="23"/>
      <c r="HD588" s="23"/>
      <c r="HE588" s="23"/>
      <c r="HF588" s="23"/>
      <c r="HG588" s="23"/>
      <c r="HH588" s="23"/>
      <c r="HI588" s="23"/>
      <c r="HJ588" s="23"/>
      <c r="HK588" s="23"/>
    </row>
    <row r="589" spans="1:219" ht="13.9" customHeight="1">
      <c r="A589" s="392"/>
      <c r="B589" s="160"/>
      <c r="C589" s="161"/>
      <c r="D589" s="161"/>
      <c r="E589" s="255"/>
      <c r="F589" s="396">
        <v>0</v>
      </c>
      <c r="G589" s="181"/>
      <c r="H589" s="186"/>
      <c r="I589" s="162"/>
      <c r="J589" s="163"/>
      <c r="K589" s="164"/>
      <c r="L589" s="164"/>
      <c r="M589" s="187"/>
      <c r="N589" s="458"/>
      <c r="O589" s="463"/>
      <c r="P589" s="190"/>
      <c r="Q589" s="165"/>
      <c r="R589" s="166"/>
      <c r="S589" s="191"/>
      <c r="T589" s="195"/>
      <c r="U589" s="167"/>
      <c r="V589" s="196"/>
      <c r="W589" s="199">
        <f t="shared" si="128"/>
        <v>0</v>
      </c>
      <c r="X589" s="344">
        <f>IF(G589&gt;0,HLOOKUP(C589,'Utility Allowances'!$O$33:$S$34,2),0)</f>
        <v>0</v>
      </c>
      <c r="Y589" s="345">
        <f t="shared" si="129"/>
        <v>0</v>
      </c>
      <c r="Z589" s="168">
        <f t="shared" si="130"/>
        <v>0</v>
      </c>
      <c r="AA589" s="346">
        <f t="shared" si="131"/>
        <v>0</v>
      </c>
      <c r="AB589" s="344">
        <f>IF(Y589&gt;0,VLOOKUP($Y589,'Reference Data 2'!$B$7:$C$71,2),0)</f>
        <v>0</v>
      </c>
      <c r="AC589" s="347">
        <f t="shared" si="132"/>
        <v>0</v>
      </c>
      <c r="AD589" s="348">
        <f t="shared" si="133"/>
        <v>0</v>
      </c>
      <c r="AE589" s="349">
        <f>IF(Y589&gt;0,VLOOKUP($Y589,'Reference Data 2'!$B$9:$D$71,3),0)</f>
        <v>0</v>
      </c>
      <c r="AF589" s="347">
        <f t="shared" si="134"/>
        <v>0</v>
      </c>
      <c r="AG589" s="346">
        <f t="shared" si="135"/>
        <v>0</v>
      </c>
      <c r="AH589" s="350">
        <f t="shared" si="136"/>
        <v>0</v>
      </c>
      <c r="AI589" s="351">
        <f t="shared" si="137"/>
        <v>0</v>
      </c>
      <c r="AJ589" s="352">
        <f t="shared" si="138"/>
        <v>0</v>
      </c>
      <c r="AK589" s="349">
        <f>IF(AA589&gt;0,VLOOKUP(C589,'Reference Data 1'!$N$13:$O$17,2),0)</f>
        <v>0</v>
      </c>
      <c r="AL589" s="346">
        <f t="shared" si="139"/>
        <v>0</v>
      </c>
      <c r="AM589" s="353">
        <f t="shared" si="140"/>
        <v>0</v>
      </c>
      <c r="AN589" s="354">
        <f t="shared" si="141"/>
        <v>0</v>
      </c>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row>
    <row r="590" spans="1:219" ht="13.9" customHeight="1">
      <c r="A590" s="392"/>
      <c r="B590" s="160"/>
      <c r="C590" s="161"/>
      <c r="D590" s="161"/>
      <c r="E590" s="255"/>
      <c r="F590" s="396">
        <v>0</v>
      </c>
      <c r="G590" s="181"/>
      <c r="H590" s="186"/>
      <c r="I590" s="162"/>
      <c r="J590" s="163"/>
      <c r="K590" s="164"/>
      <c r="L590" s="164"/>
      <c r="M590" s="187"/>
      <c r="N590" s="458"/>
      <c r="O590" s="463"/>
      <c r="P590" s="190"/>
      <c r="Q590" s="165"/>
      <c r="R590" s="166"/>
      <c r="S590" s="191"/>
      <c r="T590" s="195"/>
      <c r="U590" s="167"/>
      <c r="V590" s="196"/>
      <c r="W590" s="199">
        <f t="shared" si="128"/>
        <v>0</v>
      </c>
      <c r="X590" s="344">
        <f>IF(G590&gt;0,HLOOKUP(C590,'Utility Allowances'!$O$33:$S$34,2),0)</f>
        <v>0</v>
      </c>
      <c r="Y590" s="345">
        <f t="shared" si="129"/>
        <v>0</v>
      </c>
      <c r="Z590" s="168">
        <f t="shared" si="130"/>
        <v>0</v>
      </c>
      <c r="AA590" s="346">
        <f t="shared" si="131"/>
        <v>0</v>
      </c>
      <c r="AB590" s="344">
        <f>IF(Y590&gt;0,VLOOKUP($Y590,'Reference Data 2'!$B$7:$C$71,2),0)</f>
        <v>0</v>
      </c>
      <c r="AC590" s="347">
        <f t="shared" si="132"/>
        <v>0</v>
      </c>
      <c r="AD590" s="348">
        <f t="shared" si="133"/>
        <v>0</v>
      </c>
      <c r="AE590" s="349">
        <f>IF(Y590&gt;0,VLOOKUP($Y590,'Reference Data 2'!$B$9:$D$71,3),0)</f>
        <v>0</v>
      </c>
      <c r="AF590" s="347">
        <f t="shared" si="134"/>
        <v>0</v>
      </c>
      <c r="AG590" s="346">
        <f t="shared" si="135"/>
        <v>0</v>
      </c>
      <c r="AH590" s="350">
        <f t="shared" si="136"/>
        <v>0</v>
      </c>
      <c r="AI590" s="351">
        <f t="shared" si="137"/>
        <v>0</v>
      </c>
      <c r="AJ590" s="352">
        <f t="shared" si="138"/>
        <v>0</v>
      </c>
      <c r="AK590" s="349">
        <f>IF(AA590&gt;0,VLOOKUP(C590,'Reference Data 1'!$N$13:$O$17,2),0)</f>
        <v>0</v>
      </c>
      <c r="AL590" s="346">
        <f t="shared" si="139"/>
        <v>0</v>
      </c>
      <c r="AM590" s="353">
        <f t="shared" si="140"/>
        <v>0</v>
      </c>
      <c r="AN590" s="354">
        <f t="shared" si="141"/>
        <v>0</v>
      </c>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row>
    <row r="591" spans="1:219" ht="13.9" customHeight="1">
      <c r="A591" s="392"/>
      <c r="B591" s="160"/>
      <c r="C591" s="161"/>
      <c r="D591" s="161"/>
      <c r="E591" s="255"/>
      <c r="F591" s="396">
        <v>0</v>
      </c>
      <c r="G591" s="181"/>
      <c r="H591" s="186"/>
      <c r="I591" s="162"/>
      <c r="J591" s="163"/>
      <c r="K591" s="164"/>
      <c r="L591" s="164"/>
      <c r="M591" s="187"/>
      <c r="N591" s="458"/>
      <c r="O591" s="463"/>
      <c r="P591" s="190"/>
      <c r="Q591" s="165"/>
      <c r="R591" s="166"/>
      <c r="S591" s="191"/>
      <c r="T591" s="195"/>
      <c r="U591" s="167"/>
      <c r="V591" s="196"/>
      <c r="W591" s="199">
        <f t="shared" si="128"/>
        <v>0</v>
      </c>
      <c r="X591" s="344">
        <f>IF(G591&gt;0,HLOOKUP(C591,'Utility Allowances'!$O$33:$S$34,2),0)</f>
        <v>0</v>
      </c>
      <c r="Y591" s="345">
        <f t="shared" si="129"/>
        <v>0</v>
      </c>
      <c r="Z591" s="168">
        <f t="shared" si="130"/>
        <v>0</v>
      </c>
      <c r="AA591" s="346">
        <f t="shared" si="131"/>
        <v>0</v>
      </c>
      <c r="AB591" s="344">
        <f>IF(Y591&gt;0,VLOOKUP($Y591,'Reference Data 2'!$B$7:$C$71,2),0)</f>
        <v>0</v>
      </c>
      <c r="AC591" s="347">
        <f t="shared" si="132"/>
        <v>0</v>
      </c>
      <c r="AD591" s="348">
        <f t="shared" si="133"/>
        <v>0</v>
      </c>
      <c r="AE591" s="349">
        <f>IF(Y591&gt;0,VLOOKUP($Y591,'Reference Data 2'!$B$9:$D$71,3),0)</f>
        <v>0</v>
      </c>
      <c r="AF591" s="347">
        <f t="shared" si="134"/>
        <v>0</v>
      </c>
      <c r="AG591" s="346">
        <f t="shared" si="135"/>
        <v>0</v>
      </c>
      <c r="AH591" s="350">
        <f t="shared" si="136"/>
        <v>0</v>
      </c>
      <c r="AI591" s="351">
        <f t="shared" si="137"/>
        <v>0</v>
      </c>
      <c r="AJ591" s="352">
        <f t="shared" si="138"/>
        <v>0</v>
      </c>
      <c r="AK591" s="349">
        <f>IF(AA591&gt;0,VLOOKUP(C591,'Reference Data 1'!$N$13:$O$17,2),0)</f>
        <v>0</v>
      </c>
      <c r="AL591" s="346">
        <f t="shared" si="139"/>
        <v>0</v>
      </c>
      <c r="AM591" s="353">
        <f t="shared" si="140"/>
        <v>0</v>
      </c>
      <c r="AN591" s="354">
        <f t="shared" si="141"/>
        <v>0</v>
      </c>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row>
    <row r="592" spans="1:219" ht="13.9" customHeight="1">
      <c r="A592" s="392"/>
      <c r="B592" s="160"/>
      <c r="C592" s="161"/>
      <c r="D592" s="161"/>
      <c r="E592" s="255"/>
      <c r="F592" s="396">
        <v>0</v>
      </c>
      <c r="G592" s="181"/>
      <c r="H592" s="186"/>
      <c r="I592" s="162"/>
      <c r="J592" s="163"/>
      <c r="K592" s="164"/>
      <c r="L592" s="164"/>
      <c r="M592" s="187"/>
      <c r="N592" s="458"/>
      <c r="O592" s="463"/>
      <c r="P592" s="190"/>
      <c r="Q592" s="165"/>
      <c r="R592" s="166"/>
      <c r="S592" s="191"/>
      <c r="T592" s="195"/>
      <c r="U592" s="167"/>
      <c r="V592" s="196"/>
      <c r="W592" s="199">
        <f t="shared" si="128"/>
        <v>0</v>
      </c>
      <c r="X592" s="344">
        <f>IF(G592&gt;0,HLOOKUP(C592,'Utility Allowances'!$O$33:$S$34,2),0)</f>
        <v>0</v>
      </c>
      <c r="Y592" s="345">
        <f t="shared" si="129"/>
        <v>0</v>
      </c>
      <c r="Z592" s="168">
        <f t="shared" si="130"/>
        <v>0</v>
      </c>
      <c r="AA592" s="346">
        <f t="shared" si="131"/>
        <v>0</v>
      </c>
      <c r="AB592" s="344">
        <f>IF(Y592&gt;0,VLOOKUP($Y592,'Reference Data 2'!$B$7:$C$71,2),0)</f>
        <v>0</v>
      </c>
      <c r="AC592" s="347">
        <f t="shared" si="132"/>
        <v>0</v>
      </c>
      <c r="AD592" s="348">
        <f t="shared" si="133"/>
        <v>0</v>
      </c>
      <c r="AE592" s="349">
        <f>IF(Y592&gt;0,VLOOKUP($Y592,'Reference Data 2'!$B$9:$D$71,3),0)</f>
        <v>0</v>
      </c>
      <c r="AF592" s="347">
        <f t="shared" si="134"/>
        <v>0</v>
      </c>
      <c r="AG592" s="346">
        <f t="shared" si="135"/>
        <v>0</v>
      </c>
      <c r="AH592" s="350">
        <f t="shared" si="136"/>
        <v>0</v>
      </c>
      <c r="AI592" s="351">
        <f t="shared" si="137"/>
        <v>0</v>
      </c>
      <c r="AJ592" s="352">
        <f t="shared" si="138"/>
        <v>0</v>
      </c>
      <c r="AK592" s="349">
        <f>IF(AA592&gt;0,VLOOKUP(C592,'Reference Data 1'!$N$13:$O$17,2),0)</f>
        <v>0</v>
      </c>
      <c r="AL592" s="346">
        <f t="shared" si="139"/>
        <v>0</v>
      </c>
      <c r="AM592" s="353">
        <f t="shared" si="140"/>
        <v>0</v>
      </c>
      <c r="AN592" s="354">
        <f t="shared" si="141"/>
        <v>0</v>
      </c>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row>
    <row r="593" spans="1:219" ht="13.9" customHeight="1">
      <c r="A593" s="392"/>
      <c r="B593" s="160"/>
      <c r="C593" s="161"/>
      <c r="D593" s="161"/>
      <c r="E593" s="255"/>
      <c r="F593" s="396">
        <v>0</v>
      </c>
      <c r="G593" s="181"/>
      <c r="H593" s="186"/>
      <c r="I593" s="162"/>
      <c r="J593" s="163"/>
      <c r="K593" s="164"/>
      <c r="L593" s="164"/>
      <c r="M593" s="187"/>
      <c r="N593" s="458"/>
      <c r="O593" s="463"/>
      <c r="P593" s="190"/>
      <c r="Q593" s="165"/>
      <c r="R593" s="166"/>
      <c r="S593" s="191"/>
      <c r="T593" s="195"/>
      <c r="U593" s="167"/>
      <c r="V593" s="196"/>
      <c r="W593" s="199">
        <f t="shared" si="128"/>
        <v>0</v>
      </c>
      <c r="X593" s="344">
        <f>IF(G593&gt;0,HLOOKUP(C593,'Utility Allowances'!$O$33:$S$34,2),0)</f>
        <v>0</v>
      </c>
      <c r="Y593" s="345">
        <f t="shared" si="129"/>
        <v>0</v>
      </c>
      <c r="Z593" s="168">
        <f t="shared" si="130"/>
        <v>0</v>
      </c>
      <c r="AA593" s="346">
        <f t="shared" si="131"/>
        <v>0</v>
      </c>
      <c r="AB593" s="344">
        <f>IF(Y593&gt;0,VLOOKUP($Y593,'Reference Data 2'!$B$7:$C$71,2),0)</f>
        <v>0</v>
      </c>
      <c r="AC593" s="347">
        <f t="shared" si="132"/>
        <v>0</v>
      </c>
      <c r="AD593" s="348">
        <f t="shared" si="133"/>
        <v>0</v>
      </c>
      <c r="AE593" s="349">
        <f>IF(Y593&gt;0,VLOOKUP($Y593,'Reference Data 2'!$B$9:$D$71,3),0)</f>
        <v>0</v>
      </c>
      <c r="AF593" s="347">
        <f t="shared" si="134"/>
        <v>0</v>
      </c>
      <c r="AG593" s="346">
        <f t="shared" si="135"/>
        <v>0</v>
      </c>
      <c r="AH593" s="350">
        <f t="shared" si="136"/>
        <v>0</v>
      </c>
      <c r="AI593" s="351">
        <f t="shared" si="137"/>
        <v>0</v>
      </c>
      <c r="AJ593" s="352">
        <f t="shared" si="138"/>
        <v>0</v>
      </c>
      <c r="AK593" s="349">
        <f>IF(AA593&gt;0,VLOOKUP(C593,'Reference Data 1'!$N$13:$O$17,2),0)</f>
        <v>0</v>
      </c>
      <c r="AL593" s="346">
        <f t="shared" si="139"/>
        <v>0</v>
      </c>
      <c r="AM593" s="353">
        <f t="shared" si="140"/>
        <v>0</v>
      </c>
      <c r="AN593" s="354">
        <f t="shared" si="141"/>
        <v>0</v>
      </c>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row>
    <row r="594" spans="1:219" ht="13.9" customHeight="1">
      <c r="A594" s="392"/>
      <c r="B594" s="160"/>
      <c r="C594" s="161"/>
      <c r="D594" s="161"/>
      <c r="E594" s="255"/>
      <c r="F594" s="396">
        <v>0</v>
      </c>
      <c r="G594" s="181"/>
      <c r="H594" s="186"/>
      <c r="I594" s="162"/>
      <c r="J594" s="163"/>
      <c r="K594" s="164"/>
      <c r="L594" s="164"/>
      <c r="M594" s="187"/>
      <c r="N594" s="458"/>
      <c r="O594" s="463"/>
      <c r="P594" s="190"/>
      <c r="Q594" s="165"/>
      <c r="R594" s="166"/>
      <c r="S594" s="191"/>
      <c r="T594" s="195"/>
      <c r="U594" s="167"/>
      <c r="V594" s="196"/>
      <c r="W594" s="199">
        <f t="shared" si="128"/>
        <v>0</v>
      </c>
      <c r="X594" s="344">
        <f>IF(G594&gt;0,HLOOKUP(C594,'Utility Allowances'!$O$33:$S$34,2),0)</f>
        <v>0</v>
      </c>
      <c r="Y594" s="345">
        <f t="shared" si="129"/>
        <v>0</v>
      </c>
      <c r="Z594" s="168">
        <f t="shared" si="130"/>
        <v>0</v>
      </c>
      <c r="AA594" s="346">
        <f t="shared" si="131"/>
        <v>0</v>
      </c>
      <c r="AB594" s="344">
        <f>IF(Y594&gt;0,VLOOKUP($Y594,'Reference Data 2'!$B$7:$C$71,2),0)</f>
        <v>0</v>
      </c>
      <c r="AC594" s="347">
        <f t="shared" si="132"/>
        <v>0</v>
      </c>
      <c r="AD594" s="348">
        <f t="shared" si="133"/>
        <v>0</v>
      </c>
      <c r="AE594" s="349">
        <f>IF(Y594&gt;0,VLOOKUP($Y594,'Reference Data 2'!$B$9:$D$71,3),0)</f>
        <v>0</v>
      </c>
      <c r="AF594" s="347">
        <f t="shared" si="134"/>
        <v>0</v>
      </c>
      <c r="AG594" s="346">
        <f t="shared" si="135"/>
        <v>0</v>
      </c>
      <c r="AH594" s="350">
        <f t="shared" si="136"/>
        <v>0</v>
      </c>
      <c r="AI594" s="351">
        <f t="shared" si="137"/>
        <v>0</v>
      </c>
      <c r="AJ594" s="352">
        <f t="shared" si="138"/>
        <v>0</v>
      </c>
      <c r="AK594" s="349">
        <f>IF(AA594&gt;0,VLOOKUP(C594,'Reference Data 1'!$N$13:$O$17,2),0)</f>
        <v>0</v>
      </c>
      <c r="AL594" s="346">
        <f t="shared" si="139"/>
        <v>0</v>
      </c>
      <c r="AM594" s="353">
        <f t="shared" si="140"/>
        <v>0</v>
      </c>
      <c r="AN594" s="354">
        <f t="shared" si="141"/>
        <v>0</v>
      </c>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row>
    <row r="595" spans="1:219" ht="13.9" customHeight="1">
      <c r="A595" s="392"/>
      <c r="B595" s="160"/>
      <c r="C595" s="161"/>
      <c r="D595" s="161"/>
      <c r="E595" s="255"/>
      <c r="F595" s="396">
        <v>0</v>
      </c>
      <c r="G595" s="181"/>
      <c r="H595" s="186"/>
      <c r="I595" s="162"/>
      <c r="J595" s="163"/>
      <c r="K595" s="164"/>
      <c r="L595" s="164"/>
      <c r="M595" s="187"/>
      <c r="N595" s="458"/>
      <c r="O595" s="463"/>
      <c r="P595" s="190"/>
      <c r="Q595" s="165"/>
      <c r="R595" s="166"/>
      <c r="S595" s="191"/>
      <c r="T595" s="195"/>
      <c r="U595" s="167"/>
      <c r="V595" s="196"/>
      <c r="W595" s="199">
        <f t="shared" si="128"/>
        <v>0</v>
      </c>
      <c r="X595" s="344">
        <f>IF(G595&gt;0,HLOOKUP(C595,'Utility Allowances'!$O$33:$S$34,2),0)</f>
        <v>0</v>
      </c>
      <c r="Y595" s="345">
        <f t="shared" si="129"/>
        <v>0</v>
      </c>
      <c r="Z595" s="168">
        <f t="shared" si="130"/>
        <v>0</v>
      </c>
      <c r="AA595" s="346">
        <f t="shared" si="131"/>
        <v>0</v>
      </c>
      <c r="AB595" s="344">
        <f>IF(Y595&gt;0,VLOOKUP($Y595,'Reference Data 2'!$B$7:$C$71,2),0)</f>
        <v>0</v>
      </c>
      <c r="AC595" s="347">
        <f t="shared" si="132"/>
        <v>0</v>
      </c>
      <c r="AD595" s="348">
        <f t="shared" si="133"/>
        <v>0</v>
      </c>
      <c r="AE595" s="349">
        <f>IF(Y595&gt;0,VLOOKUP($Y595,'Reference Data 2'!$B$9:$D$71,3),0)</f>
        <v>0</v>
      </c>
      <c r="AF595" s="347">
        <f t="shared" si="134"/>
        <v>0</v>
      </c>
      <c r="AG595" s="346">
        <f t="shared" si="135"/>
        <v>0</v>
      </c>
      <c r="AH595" s="350">
        <f t="shared" si="136"/>
        <v>0</v>
      </c>
      <c r="AI595" s="351">
        <f t="shared" si="137"/>
        <v>0</v>
      </c>
      <c r="AJ595" s="352">
        <f t="shared" si="138"/>
        <v>0</v>
      </c>
      <c r="AK595" s="349">
        <f>IF(AA595&gt;0,VLOOKUP(C595,'Reference Data 1'!$N$13:$O$17,2),0)</f>
        <v>0</v>
      </c>
      <c r="AL595" s="346">
        <f t="shared" si="139"/>
        <v>0</v>
      </c>
      <c r="AM595" s="353">
        <f t="shared" si="140"/>
        <v>0</v>
      </c>
      <c r="AN595" s="354">
        <f t="shared" si="141"/>
        <v>0</v>
      </c>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row>
    <row r="596" spans="1:219" ht="13.9" customHeight="1">
      <c r="A596" s="392"/>
      <c r="B596" s="160"/>
      <c r="C596" s="161"/>
      <c r="D596" s="161"/>
      <c r="E596" s="255"/>
      <c r="F596" s="396">
        <v>0</v>
      </c>
      <c r="G596" s="181"/>
      <c r="H596" s="186"/>
      <c r="I596" s="162"/>
      <c r="J596" s="163"/>
      <c r="K596" s="164"/>
      <c r="L596" s="164"/>
      <c r="M596" s="187"/>
      <c r="N596" s="458"/>
      <c r="O596" s="463"/>
      <c r="P596" s="190"/>
      <c r="Q596" s="165"/>
      <c r="R596" s="166"/>
      <c r="S596" s="191"/>
      <c r="T596" s="195"/>
      <c r="U596" s="167"/>
      <c r="V596" s="196"/>
      <c r="W596" s="199">
        <f t="shared" si="128"/>
        <v>0</v>
      </c>
      <c r="X596" s="344">
        <f>IF(G596&gt;0,HLOOKUP(C596,'Utility Allowances'!$O$33:$S$34,2),0)</f>
        <v>0</v>
      </c>
      <c r="Y596" s="345">
        <f t="shared" si="129"/>
        <v>0</v>
      </c>
      <c r="Z596" s="168">
        <f t="shared" si="130"/>
        <v>0</v>
      </c>
      <c r="AA596" s="346">
        <f t="shared" si="131"/>
        <v>0</v>
      </c>
      <c r="AB596" s="344">
        <f>IF(Y596&gt;0,VLOOKUP($Y596,'Reference Data 2'!$B$7:$C$71,2),0)</f>
        <v>0</v>
      </c>
      <c r="AC596" s="347">
        <f t="shared" si="132"/>
        <v>0</v>
      </c>
      <c r="AD596" s="348">
        <f t="shared" si="133"/>
        <v>0</v>
      </c>
      <c r="AE596" s="349">
        <f>IF(Y596&gt;0,VLOOKUP($Y596,'Reference Data 2'!$B$9:$D$71,3),0)</f>
        <v>0</v>
      </c>
      <c r="AF596" s="347">
        <f t="shared" si="134"/>
        <v>0</v>
      </c>
      <c r="AG596" s="346">
        <f t="shared" si="135"/>
        <v>0</v>
      </c>
      <c r="AH596" s="350">
        <f t="shared" si="136"/>
        <v>0</v>
      </c>
      <c r="AI596" s="351">
        <f t="shared" si="137"/>
        <v>0</v>
      </c>
      <c r="AJ596" s="352">
        <f t="shared" si="138"/>
        <v>0</v>
      </c>
      <c r="AK596" s="349">
        <f>IF(AA596&gt;0,VLOOKUP(C596,'Reference Data 1'!$N$13:$O$17,2),0)</f>
        <v>0</v>
      </c>
      <c r="AL596" s="346">
        <f t="shared" si="139"/>
        <v>0</v>
      </c>
      <c r="AM596" s="353">
        <f t="shared" si="140"/>
        <v>0</v>
      </c>
      <c r="AN596" s="354">
        <f t="shared" si="141"/>
        <v>0</v>
      </c>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row>
    <row r="597" spans="1:219" ht="13.9" customHeight="1">
      <c r="A597" s="392"/>
      <c r="B597" s="160"/>
      <c r="C597" s="161"/>
      <c r="D597" s="161"/>
      <c r="E597" s="255"/>
      <c r="F597" s="396">
        <v>0</v>
      </c>
      <c r="G597" s="181"/>
      <c r="H597" s="186"/>
      <c r="I597" s="162"/>
      <c r="J597" s="163"/>
      <c r="K597" s="164"/>
      <c r="L597" s="164"/>
      <c r="M597" s="187"/>
      <c r="N597" s="458"/>
      <c r="O597" s="463"/>
      <c r="P597" s="190"/>
      <c r="Q597" s="165"/>
      <c r="R597" s="166"/>
      <c r="S597" s="191"/>
      <c r="T597" s="195"/>
      <c r="U597" s="167"/>
      <c r="V597" s="196"/>
      <c r="W597" s="199">
        <f t="shared" si="128"/>
        <v>0</v>
      </c>
      <c r="X597" s="344">
        <f>IF(G597&gt;0,HLOOKUP(C597,'Utility Allowances'!$O$33:$S$34,2),0)</f>
        <v>0</v>
      </c>
      <c r="Y597" s="345">
        <f t="shared" si="129"/>
        <v>0</v>
      </c>
      <c r="Z597" s="168">
        <f t="shared" si="130"/>
        <v>0</v>
      </c>
      <c r="AA597" s="346">
        <f t="shared" si="131"/>
        <v>0</v>
      </c>
      <c r="AB597" s="344">
        <f>IF(Y597&gt;0,VLOOKUP($Y597,'Reference Data 2'!$B$7:$C$71,2),0)</f>
        <v>0</v>
      </c>
      <c r="AC597" s="347">
        <f t="shared" si="132"/>
        <v>0</v>
      </c>
      <c r="AD597" s="348">
        <f t="shared" si="133"/>
        <v>0</v>
      </c>
      <c r="AE597" s="349">
        <f>IF(Y597&gt;0,VLOOKUP($Y597,'Reference Data 2'!$B$9:$D$71,3),0)</f>
        <v>0</v>
      </c>
      <c r="AF597" s="347">
        <f t="shared" si="134"/>
        <v>0</v>
      </c>
      <c r="AG597" s="346">
        <f t="shared" si="135"/>
        <v>0</v>
      </c>
      <c r="AH597" s="350">
        <f t="shared" si="136"/>
        <v>0</v>
      </c>
      <c r="AI597" s="351">
        <f t="shared" si="137"/>
        <v>0</v>
      </c>
      <c r="AJ597" s="352">
        <f t="shared" si="138"/>
        <v>0</v>
      </c>
      <c r="AK597" s="349">
        <f>IF(AA597&gt;0,VLOOKUP(C597,'Reference Data 1'!$N$13:$O$17,2),0)</f>
        <v>0</v>
      </c>
      <c r="AL597" s="346">
        <f t="shared" si="139"/>
        <v>0</v>
      </c>
      <c r="AM597" s="353">
        <f t="shared" si="140"/>
        <v>0</v>
      </c>
      <c r="AN597" s="354">
        <f t="shared" si="141"/>
        <v>0</v>
      </c>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row>
    <row r="598" spans="1:219" ht="13.9" customHeight="1">
      <c r="A598" s="392"/>
      <c r="B598" s="160"/>
      <c r="C598" s="161"/>
      <c r="D598" s="161"/>
      <c r="E598" s="255"/>
      <c r="F598" s="396">
        <v>0</v>
      </c>
      <c r="G598" s="181"/>
      <c r="H598" s="186"/>
      <c r="I598" s="162"/>
      <c r="J598" s="163"/>
      <c r="K598" s="164"/>
      <c r="L598" s="164"/>
      <c r="M598" s="187"/>
      <c r="N598" s="458"/>
      <c r="O598" s="463"/>
      <c r="P598" s="190"/>
      <c r="Q598" s="165"/>
      <c r="R598" s="166"/>
      <c r="S598" s="191"/>
      <c r="T598" s="195"/>
      <c r="U598" s="167"/>
      <c r="V598" s="196"/>
      <c r="W598" s="199">
        <f t="shared" si="128"/>
        <v>0</v>
      </c>
      <c r="X598" s="344">
        <f>IF(G598&gt;0,HLOOKUP(C598,'Utility Allowances'!$O$33:$S$34,2),0)</f>
        <v>0</v>
      </c>
      <c r="Y598" s="345">
        <f t="shared" si="129"/>
        <v>0</v>
      </c>
      <c r="Z598" s="168">
        <f t="shared" si="130"/>
        <v>0</v>
      </c>
      <c r="AA598" s="346">
        <f t="shared" si="131"/>
        <v>0</v>
      </c>
      <c r="AB598" s="344">
        <f>IF(Y598&gt;0,VLOOKUP($Y598,'Reference Data 2'!$B$7:$C$71,2),0)</f>
        <v>0</v>
      </c>
      <c r="AC598" s="347">
        <f t="shared" si="132"/>
        <v>0</v>
      </c>
      <c r="AD598" s="348">
        <f t="shared" si="133"/>
        <v>0</v>
      </c>
      <c r="AE598" s="349">
        <f>IF(Y598&gt;0,VLOOKUP($Y598,'Reference Data 2'!$B$9:$D$71,3),0)</f>
        <v>0</v>
      </c>
      <c r="AF598" s="347">
        <f t="shared" si="134"/>
        <v>0</v>
      </c>
      <c r="AG598" s="346">
        <f t="shared" si="135"/>
        <v>0</v>
      </c>
      <c r="AH598" s="350">
        <f t="shared" si="136"/>
        <v>0</v>
      </c>
      <c r="AI598" s="351">
        <f t="shared" si="137"/>
        <v>0</v>
      </c>
      <c r="AJ598" s="352">
        <f t="shared" si="138"/>
        <v>0</v>
      </c>
      <c r="AK598" s="349">
        <f>IF(AA598&gt;0,VLOOKUP(C598,'Reference Data 1'!$N$13:$O$17,2),0)</f>
        <v>0</v>
      </c>
      <c r="AL598" s="346">
        <f t="shared" si="139"/>
        <v>0</v>
      </c>
      <c r="AM598" s="353">
        <f t="shared" si="140"/>
        <v>0</v>
      </c>
      <c r="AN598" s="354">
        <f t="shared" si="141"/>
        <v>0</v>
      </c>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row>
    <row r="599" spans="1:219" ht="13.9" customHeight="1">
      <c r="A599" s="392"/>
      <c r="B599" s="160"/>
      <c r="C599" s="161"/>
      <c r="D599" s="161"/>
      <c r="E599" s="255"/>
      <c r="F599" s="396">
        <v>0</v>
      </c>
      <c r="G599" s="181"/>
      <c r="H599" s="186"/>
      <c r="I599" s="162"/>
      <c r="J599" s="163"/>
      <c r="K599" s="164"/>
      <c r="L599" s="164"/>
      <c r="M599" s="187"/>
      <c r="N599" s="458"/>
      <c r="O599" s="463"/>
      <c r="P599" s="190"/>
      <c r="Q599" s="165"/>
      <c r="R599" s="166"/>
      <c r="S599" s="191"/>
      <c r="T599" s="195"/>
      <c r="U599" s="167"/>
      <c r="V599" s="196"/>
      <c r="W599" s="199">
        <f t="shared" si="128"/>
        <v>0</v>
      </c>
      <c r="X599" s="344">
        <f>IF(G599&gt;0,HLOOKUP(C599,'Utility Allowances'!$O$33:$S$34,2),0)</f>
        <v>0</v>
      </c>
      <c r="Y599" s="345">
        <f t="shared" si="129"/>
        <v>0</v>
      </c>
      <c r="Z599" s="168">
        <f t="shared" si="130"/>
        <v>0</v>
      </c>
      <c r="AA599" s="346">
        <f t="shared" si="131"/>
        <v>0</v>
      </c>
      <c r="AB599" s="344">
        <f>IF(Y599&gt;0,VLOOKUP($Y599,'Reference Data 2'!$B$7:$C$71,2),0)</f>
        <v>0</v>
      </c>
      <c r="AC599" s="347">
        <f t="shared" si="132"/>
        <v>0</v>
      </c>
      <c r="AD599" s="348">
        <f t="shared" si="133"/>
        <v>0</v>
      </c>
      <c r="AE599" s="349">
        <f>IF(Y599&gt;0,VLOOKUP($Y599,'Reference Data 2'!$B$9:$D$71,3),0)</f>
        <v>0</v>
      </c>
      <c r="AF599" s="347">
        <f t="shared" si="134"/>
        <v>0</v>
      </c>
      <c r="AG599" s="346">
        <f t="shared" si="135"/>
        <v>0</v>
      </c>
      <c r="AH599" s="350">
        <f t="shared" si="136"/>
        <v>0</v>
      </c>
      <c r="AI599" s="351">
        <f t="shared" si="137"/>
        <v>0</v>
      </c>
      <c r="AJ599" s="352">
        <f t="shared" si="138"/>
        <v>0</v>
      </c>
      <c r="AK599" s="349">
        <f>IF(AA599&gt;0,VLOOKUP(C599,'Reference Data 1'!$N$13:$O$17,2),0)</f>
        <v>0</v>
      </c>
      <c r="AL599" s="346">
        <f t="shared" si="139"/>
        <v>0</v>
      </c>
      <c r="AM599" s="353">
        <f t="shared" si="140"/>
        <v>0</v>
      </c>
      <c r="AN599" s="354">
        <f t="shared" si="141"/>
        <v>0</v>
      </c>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c r="GU599" s="23"/>
      <c r="GV599" s="23"/>
      <c r="GW599" s="23"/>
      <c r="GX599" s="23"/>
      <c r="GY599" s="23"/>
      <c r="GZ599" s="23"/>
      <c r="HA599" s="23"/>
      <c r="HB599" s="23"/>
      <c r="HC599" s="23"/>
      <c r="HD599" s="23"/>
      <c r="HE599" s="23"/>
      <c r="HF599" s="23"/>
      <c r="HG599" s="23"/>
      <c r="HH599" s="23"/>
      <c r="HI599" s="23"/>
      <c r="HJ599" s="23"/>
      <c r="HK599" s="23"/>
    </row>
    <row r="600" spans="1:219" ht="13.9" customHeight="1">
      <c r="A600" s="392"/>
      <c r="B600" s="160"/>
      <c r="C600" s="161"/>
      <c r="D600" s="161"/>
      <c r="E600" s="255"/>
      <c r="F600" s="396">
        <v>0</v>
      </c>
      <c r="G600" s="181"/>
      <c r="H600" s="186"/>
      <c r="I600" s="162"/>
      <c r="J600" s="163"/>
      <c r="K600" s="164"/>
      <c r="L600" s="164"/>
      <c r="M600" s="187"/>
      <c r="N600" s="458"/>
      <c r="O600" s="463"/>
      <c r="P600" s="190"/>
      <c r="Q600" s="165"/>
      <c r="R600" s="166"/>
      <c r="S600" s="191"/>
      <c r="T600" s="195"/>
      <c r="U600" s="167"/>
      <c r="V600" s="196"/>
      <c r="W600" s="199">
        <f t="shared" si="128"/>
        <v>0</v>
      </c>
      <c r="X600" s="344">
        <f>IF(G600&gt;0,HLOOKUP(C600,'Utility Allowances'!$O$33:$S$34,2),0)</f>
        <v>0</v>
      </c>
      <c r="Y600" s="345">
        <f t="shared" si="129"/>
        <v>0</v>
      </c>
      <c r="Z600" s="168">
        <f t="shared" si="130"/>
        <v>0</v>
      </c>
      <c r="AA600" s="346">
        <f t="shared" si="131"/>
        <v>0</v>
      </c>
      <c r="AB600" s="344">
        <f>IF(Y600&gt;0,VLOOKUP($Y600,'Reference Data 2'!$B$7:$C$71,2),0)</f>
        <v>0</v>
      </c>
      <c r="AC600" s="347">
        <f t="shared" si="132"/>
        <v>0</v>
      </c>
      <c r="AD600" s="348">
        <f t="shared" si="133"/>
        <v>0</v>
      </c>
      <c r="AE600" s="349">
        <f>IF(Y600&gt;0,VLOOKUP($Y600,'Reference Data 2'!$B$9:$D$71,3),0)</f>
        <v>0</v>
      </c>
      <c r="AF600" s="347">
        <f t="shared" si="134"/>
        <v>0</v>
      </c>
      <c r="AG600" s="346">
        <f t="shared" si="135"/>
        <v>0</v>
      </c>
      <c r="AH600" s="350">
        <f t="shared" si="136"/>
        <v>0</v>
      </c>
      <c r="AI600" s="351">
        <f t="shared" si="137"/>
        <v>0</v>
      </c>
      <c r="AJ600" s="352">
        <f t="shared" si="138"/>
        <v>0</v>
      </c>
      <c r="AK600" s="349">
        <f>IF(AA600&gt;0,VLOOKUP(C600,'Reference Data 1'!$N$13:$O$17,2),0)</f>
        <v>0</v>
      </c>
      <c r="AL600" s="346">
        <f t="shared" si="139"/>
        <v>0</v>
      </c>
      <c r="AM600" s="353">
        <f t="shared" si="140"/>
        <v>0</v>
      </c>
      <c r="AN600" s="354">
        <f t="shared" si="141"/>
        <v>0</v>
      </c>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c r="GU600" s="23"/>
      <c r="GV600" s="23"/>
      <c r="GW600" s="23"/>
      <c r="GX600" s="23"/>
      <c r="GY600" s="23"/>
      <c r="GZ600" s="23"/>
      <c r="HA600" s="23"/>
      <c r="HB600" s="23"/>
      <c r="HC600" s="23"/>
      <c r="HD600" s="23"/>
      <c r="HE600" s="23"/>
      <c r="HF600" s="23"/>
      <c r="HG600" s="23"/>
      <c r="HH600" s="23"/>
      <c r="HI600" s="23"/>
      <c r="HJ600" s="23"/>
      <c r="HK600" s="23"/>
    </row>
    <row r="601" spans="1:219" ht="13.9" customHeight="1">
      <c r="A601" s="392"/>
      <c r="B601" s="160"/>
      <c r="C601" s="161"/>
      <c r="D601" s="161"/>
      <c r="E601" s="255"/>
      <c r="F601" s="396">
        <v>0</v>
      </c>
      <c r="G601" s="181"/>
      <c r="H601" s="186"/>
      <c r="I601" s="162"/>
      <c r="J601" s="163"/>
      <c r="K601" s="164"/>
      <c r="L601" s="164"/>
      <c r="M601" s="187"/>
      <c r="N601" s="458"/>
      <c r="O601" s="463"/>
      <c r="P601" s="190"/>
      <c r="Q601" s="165"/>
      <c r="R601" s="166"/>
      <c r="S601" s="191"/>
      <c r="T601" s="195"/>
      <c r="U601" s="167"/>
      <c r="V601" s="196"/>
      <c r="W601" s="199">
        <f t="shared" si="128"/>
        <v>0</v>
      </c>
      <c r="X601" s="344">
        <f>IF(G601&gt;0,HLOOKUP(C601,'Utility Allowances'!$O$33:$S$34,2),0)</f>
        <v>0</v>
      </c>
      <c r="Y601" s="345">
        <f t="shared" si="129"/>
        <v>0</v>
      </c>
      <c r="Z601" s="168">
        <f t="shared" si="130"/>
        <v>0</v>
      </c>
      <c r="AA601" s="346">
        <f t="shared" si="131"/>
        <v>0</v>
      </c>
      <c r="AB601" s="344">
        <f>IF(Y601&gt;0,VLOOKUP($Y601,'Reference Data 2'!$B$7:$C$71,2),0)</f>
        <v>0</v>
      </c>
      <c r="AC601" s="347">
        <f t="shared" si="132"/>
        <v>0</v>
      </c>
      <c r="AD601" s="348">
        <f t="shared" si="133"/>
        <v>0</v>
      </c>
      <c r="AE601" s="349">
        <f>IF(Y601&gt;0,VLOOKUP($Y601,'Reference Data 2'!$B$9:$D$71,3),0)</f>
        <v>0</v>
      </c>
      <c r="AF601" s="347">
        <f t="shared" si="134"/>
        <v>0</v>
      </c>
      <c r="AG601" s="346">
        <f t="shared" si="135"/>
        <v>0</v>
      </c>
      <c r="AH601" s="350">
        <f t="shared" si="136"/>
        <v>0</v>
      </c>
      <c r="AI601" s="351">
        <f t="shared" si="137"/>
        <v>0</v>
      </c>
      <c r="AJ601" s="352">
        <f t="shared" si="138"/>
        <v>0</v>
      </c>
      <c r="AK601" s="349">
        <f>IF(AA601&gt;0,VLOOKUP(C601,'Reference Data 1'!$N$13:$O$17,2),0)</f>
        <v>0</v>
      </c>
      <c r="AL601" s="346">
        <f t="shared" si="139"/>
        <v>0</v>
      </c>
      <c r="AM601" s="353">
        <f t="shared" si="140"/>
        <v>0</v>
      </c>
      <c r="AN601" s="354">
        <f t="shared" si="141"/>
        <v>0</v>
      </c>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c r="GU601" s="23"/>
      <c r="GV601" s="23"/>
      <c r="GW601" s="23"/>
      <c r="GX601" s="23"/>
      <c r="GY601" s="23"/>
      <c r="GZ601" s="23"/>
      <c r="HA601" s="23"/>
      <c r="HB601" s="23"/>
      <c r="HC601" s="23"/>
      <c r="HD601" s="23"/>
      <c r="HE601" s="23"/>
      <c r="HF601" s="23"/>
      <c r="HG601" s="23"/>
      <c r="HH601" s="23"/>
      <c r="HI601" s="23"/>
      <c r="HJ601" s="23"/>
      <c r="HK601" s="23"/>
    </row>
    <row r="602" spans="1:219" ht="13.9" customHeight="1">
      <c r="A602" s="392"/>
      <c r="B602" s="160"/>
      <c r="C602" s="161"/>
      <c r="D602" s="161"/>
      <c r="E602" s="255"/>
      <c r="F602" s="396">
        <v>0</v>
      </c>
      <c r="G602" s="181"/>
      <c r="H602" s="186"/>
      <c r="I602" s="162"/>
      <c r="J602" s="163"/>
      <c r="K602" s="164"/>
      <c r="L602" s="164"/>
      <c r="M602" s="187"/>
      <c r="N602" s="458"/>
      <c r="O602" s="463"/>
      <c r="P602" s="190"/>
      <c r="Q602" s="165"/>
      <c r="R602" s="166"/>
      <c r="S602" s="191"/>
      <c r="T602" s="195"/>
      <c r="U602" s="167"/>
      <c r="V602" s="196"/>
      <c r="W602" s="199">
        <f t="shared" si="128"/>
        <v>0</v>
      </c>
      <c r="X602" s="344">
        <f>IF(G602&gt;0,HLOOKUP(C602,'Utility Allowances'!$O$33:$S$34,2),0)</f>
        <v>0</v>
      </c>
      <c r="Y602" s="345">
        <f t="shared" si="129"/>
        <v>0</v>
      </c>
      <c r="Z602" s="168">
        <f t="shared" si="130"/>
        <v>0</v>
      </c>
      <c r="AA602" s="346">
        <f t="shared" si="131"/>
        <v>0</v>
      </c>
      <c r="AB602" s="344">
        <f>IF(Y602&gt;0,VLOOKUP($Y602,'Reference Data 2'!$B$7:$C$71,2),0)</f>
        <v>0</v>
      </c>
      <c r="AC602" s="347">
        <f t="shared" si="132"/>
        <v>0</v>
      </c>
      <c r="AD602" s="348">
        <f t="shared" si="133"/>
        <v>0</v>
      </c>
      <c r="AE602" s="349">
        <f>IF(Y602&gt;0,VLOOKUP($Y602,'Reference Data 2'!$B$9:$D$71,3),0)</f>
        <v>0</v>
      </c>
      <c r="AF602" s="347">
        <f t="shared" si="134"/>
        <v>0</v>
      </c>
      <c r="AG602" s="346">
        <f t="shared" si="135"/>
        <v>0</v>
      </c>
      <c r="AH602" s="350">
        <f t="shared" si="136"/>
        <v>0</v>
      </c>
      <c r="AI602" s="351">
        <f t="shared" si="137"/>
        <v>0</v>
      </c>
      <c r="AJ602" s="352">
        <f t="shared" si="138"/>
        <v>0</v>
      </c>
      <c r="AK602" s="349">
        <f>IF(AA602&gt;0,VLOOKUP(C602,'Reference Data 1'!$N$13:$O$17,2),0)</f>
        <v>0</v>
      </c>
      <c r="AL602" s="346">
        <f t="shared" si="139"/>
        <v>0</v>
      </c>
      <c r="AM602" s="353">
        <f t="shared" si="140"/>
        <v>0</v>
      </c>
      <c r="AN602" s="354">
        <f t="shared" si="141"/>
        <v>0</v>
      </c>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c r="GU602" s="23"/>
      <c r="GV602" s="23"/>
      <c r="GW602" s="23"/>
      <c r="GX602" s="23"/>
      <c r="GY602" s="23"/>
      <c r="GZ602" s="23"/>
      <c r="HA602" s="23"/>
      <c r="HB602" s="23"/>
      <c r="HC602" s="23"/>
      <c r="HD602" s="23"/>
      <c r="HE602" s="23"/>
      <c r="HF602" s="23"/>
      <c r="HG602" s="23"/>
      <c r="HH602" s="23"/>
      <c r="HI602" s="23"/>
      <c r="HJ602" s="23"/>
      <c r="HK602" s="23"/>
    </row>
    <row r="603" spans="1:219" ht="13.9" customHeight="1">
      <c r="A603" s="392"/>
      <c r="B603" s="160"/>
      <c r="C603" s="161"/>
      <c r="D603" s="161"/>
      <c r="E603" s="255"/>
      <c r="F603" s="396">
        <v>0</v>
      </c>
      <c r="G603" s="181"/>
      <c r="H603" s="186"/>
      <c r="I603" s="162"/>
      <c r="J603" s="163"/>
      <c r="K603" s="164"/>
      <c r="L603" s="164"/>
      <c r="M603" s="187"/>
      <c r="N603" s="458"/>
      <c r="O603" s="463"/>
      <c r="P603" s="190"/>
      <c r="Q603" s="165"/>
      <c r="R603" s="166"/>
      <c r="S603" s="191"/>
      <c r="T603" s="195"/>
      <c r="U603" s="167"/>
      <c r="V603" s="196"/>
      <c r="W603" s="199">
        <f t="shared" si="128"/>
        <v>0</v>
      </c>
      <c r="X603" s="344">
        <f>IF(G603&gt;0,HLOOKUP(C603,'Utility Allowances'!$O$33:$S$34,2),0)</f>
        <v>0</v>
      </c>
      <c r="Y603" s="345">
        <f t="shared" si="129"/>
        <v>0</v>
      </c>
      <c r="Z603" s="168">
        <f t="shared" si="130"/>
        <v>0</v>
      </c>
      <c r="AA603" s="346">
        <f t="shared" si="131"/>
        <v>0</v>
      </c>
      <c r="AB603" s="344">
        <f>IF(Y603&gt;0,VLOOKUP($Y603,'Reference Data 2'!$B$7:$C$71,2),0)</f>
        <v>0</v>
      </c>
      <c r="AC603" s="347">
        <f t="shared" si="132"/>
        <v>0</v>
      </c>
      <c r="AD603" s="348">
        <f t="shared" si="133"/>
        <v>0</v>
      </c>
      <c r="AE603" s="349">
        <f>IF(Y603&gt;0,VLOOKUP($Y603,'Reference Data 2'!$B$9:$D$71,3),0)</f>
        <v>0</v>
      </c>
      <c r="AF603" s="347">
        <f t="shared" si="134"/>
        <v>0</v>
      </c>
      <c r="AG603" s="346">
        <f t="shared" si="135"/>
        <v>0</v>
      </c>
      <c r="AH603" s="350">
        <f t="shared" si="136"/>
        <v>0</v>
      </c>
      <c r="AI603" s="351">
        <f t="shared" si="137"/>
        <v>0</v>
      </c>
      <c r="AJ603" s="352">
        <f t="shared" si="138"/>
        <v>0</v>
      </c>
      <c r="AK603" s="349">
        <f>IF(AA603&gt;0,VLOOKUP(C603,'Reference Data 1'!$N$13:$O$17,2),0)</f>
        <v>0</v>
      </c>
      <c r="AL603" s="346">
        <f t="shared" si="139"/>
        <v>0</v>
      </c>
      <c r="AM603" s="353">
        <f t="shared" si="140"/>
        <v>0</v>
      </c>
      <c r="AN603" s="354">
        <f t="shared" si="141"/>
        <v>0</v>
      </c>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row>
    <row r="604" spans="1:219" ht="13.9" customHeight="1">
      <c r="A604" s="392"/>
      <c r="B604" s="160"/>
      <c r="C604" s="161"/>
      <c r="D604" s="161"/>
      <c r="E604" s="255"/>
      <c r="F604" s="396">
        <v>0</v>
      </c>
      <c r="G604" s="181"/>
      <c r="H604" s="186"/>
      <c r="I604" s="162"/>
      <c r="J604" s="163"/>
      <c r="K604" s="164"/>
      <c r="L604" s="164"/>
      <c r="M604" s="187"/>
      <c r="N604" s="458"/>
      <c r="O604" s="463"/>
      <c r="P604" s="190"/>
      <c r="Q604" s="165"/>
      <c r="R604" s="166"/>
      <c r="S604" s="191"/>
      <c r="T604" s="195"/>
      <c r="U604" s="167"/>
      <c r="V604" s="196"/>
      <c r="W604" s="199">
        <f t="shared" si="128"/>
        <v>0</v>
      </c>
      <c r="X604" s="344">
        <f>IF(G604&gt;0,HLOOKUP(C604,'Utility Allowances'!$O$33:$S$34,2),0)</f>
        <v>0</v>
      </c>
      <c r="Y604" s="345">
        <f t="shared" si="129"/>
        <v>0</v>
      </c>
      <c r="Z604" s="168">
        <f t="shared" si="130"/>
        <v>0</v>
      </c>
      <c r="AA604" s="346">
        <f t="shared" si="131"/>
        <v>0</v>
      </c>
      <c r="AB604" s="344">
        <f>IF(Y604&gt;0,VLOOKUP($Y604,'Reference Data 2'!$B$7:$C$71,2),0)</f>
        <v>0</v>
      </c>
      <c r="AC604" s="347">
        <f t="shared" si="132"/>
        <v>0</v>
      </c>
      <c r="AD604" s="348">
        <f t="shared" si="133"/>
        <v>0</v>
      </c>
      <c r="AE604" s="349">
        <f>IF(Y604&gt;0,VLOOKUP($Y604,'Reference Data 2'!$B$9:$D$71,3),0)</f>
        <v>0</v>
      </c>
      <c r="AF604" s="347">
        <f t="shared" si="134"/>
        <v>0</v>
      </c>
      <c r="AG604" s="346">
        <f t="shared" si="135"/>
        <v>0</v>
      </c>
      <c r="AH604" s="350">
        <f t="shared" si="136"/>
        <v>0</v>
      </c>
      <c r="AI604" s="351">
        <f t="shared" si="137"/>
        <v>0</v>
      </c>
      <c r="AJ604" s="352">
        <f t="shared" si="138"/>
        <v>0</v>
      </c>
      <c r="AK604" s="349">
        <f>IF(AA604&gt;0,VLOOKUP(C604,'Reference Data 1'!$N$13:$O$17,2),0)</f>
        <v>0</v>
      </c>
      <c r="AL604" s="346">
        <f t="shared" si="139"/>
        <v>0</v>
      </c>
      <c r="AM604" s="353">
        <f t="shared" si="140"/>
        <v>0</v>
      </c>
      <c r="AN604" s="354">
        <f t="shared" si="141"/>
        <v>0</v>
      </c>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row>
    <row r="605" spans="1:219" ht="13.9" customHeight="1">
      <c r="A605" s="392"/>
      <c r="B605" s="160"/>
      <c r="C605" s="161"/>
      <c r="D605" s="161"/>
      <c r="E605" s="255"/>
      <c r="F605" s="396">
        <v>0</v>
      </c>
      <c r="G605" s="181"/>
      <c r="H605" s="186"/>
      <c r="I605" s="162"/>
      <c r="J605" s="163"/>
      <c r="K605" s="164"/>
      <c r="L605" s="164"/>
      <c r="M605" s="187"/>
      <c r="N605" s="458"/>
      <c r="O605" s="463"/>
      <c r="P605" s="190"/>
      <c r="Q605" s="165"/>
      <c r="R605" s="166"/>
      <c r="S605" s="191"/>
      <c r="T605" s="195"/>
      <c r="U605" s="167"/>
      <c r="V605" s="196"/>
      <c r="W605" s="199">
        <f t="shared" si="128"/>
        <v>0</v>
      </c>
      <c r="X605" s="344">
        <f>IF(G605&gt;0,HLOOKUP(C605,'Utility Allowances'!$O$33:$S$34,2),0)</f>
        <v>0</v>
      </c>
      <c r="Y605" s="345">
        <f t="shared" si="129"/>
        <v>0</v>
      </c>
      <c r="Z605" s="168">
        <f t="shared" si="130"/>
        <v>0</v>
      </c>
      <c r="AA605" s="346">
        <f t="shared" si="131"/>
        <v>0</v>
      </c>
      <c r="AB605" s="344">
        <f>IF(Y605&gt;0,VLOOKUP($Y605,'Reference Data 2'!$B$7:$C$71,2),0)</f>
        <v>0</v>
      </c>
      <c r="AC605" s="347">
        <f t="shared" si="132"/>
        <v>0</v>
      </c>
      <c r="AD605" s="348">
        <f t="shared" si="133"/>
        <v>0</v>
      </c>
      <c r="AE605" s="349">
        <f>IF(Y605&gt;0,VLOOKUP($Y605,'Reference Data 2'!$B$9:$D$71,3),0)</f>
        <v>0</v>
      </c>
      <c r="AF605" s="347">
        <f t="shared" si="134"/>
        <v>0</v>
      </c>
      <c r="AG605" s="346">
        <f t="shared" si="135"/>
        <v>0</v>
      </c>
      <c r="AH605" s="350">
        <f t="shared" si="136"/>
        <v>0</v>
      </c>
      <c r="AI605" s="351">
        <f t="shared" si="137"/>
        <v>0</v>
      </c>
      <c r="AJ605" s="352">
        <f t="shared" si="138"/>
        <v>0</v>
      </c>
      <c r="AK605" s="349">
        <f>IF(AA605&gt;0,VLOOKUP(C605,'Reference Data 1'!$N$13:$O$17,2),0)</f>
        <v>0</v>
      </c>
      <c r="AL605" s="346">
        <f t="shared" si="139"/>
        <v>0</v>
      </c>
      <c r="AM605" s="353">
        <f t="shared" si="140"/>
        <v>0</v>
      </c>
      <c r="AN605" s="354">
        <f t="shared" si="141"/>
        <v>0</v>
      </c>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row>
    <row r="606" spans="1:219" ht="13.9" customHeight="1">
      <c r="A606" s="392"/>
      <c r="B606" s="160"/>
      <c r="C606" s="161"/>
      <c r="D606" s="161"/>
      <c r="E606" s="255"/>
      <c r="F606" s="396">
        <v>0</v>
      </c>
      <c r="G606" s="181"/>
      <c r="H606" s="186"/>
      <c r="I606" s="162"/>
      <c r="J606" s="163"/>
      <c r="K606" s="164"/>
      <c r="L606" s="164"/>
      <c r="M606" s="187"/>
      <c r="N606" s="458"/>
      <c r="O606" s="463"/>
      <c r="P606" s="190"/>
      <c r="Q606" s="165"/>
      <c r="R606" s="166"/>
      <c r="S606" s="191"/>
      <c r="T606" s="195"/>
      <c r="U606" s="167"/>
      <c r="V606" s="196"/>
      <c r="W606" s="199">
        <f t="shared" si="128"/>
        <v>0</v>
      </c>
      <c r="X606" s="344">
        <f>IF(G606&gt;0,HLOOKUP(C606,'Utility Allowances'!$O$33:$S$34,2),0)</f>
        <v>0</v>
      </c>
      <c r="Y606" s="345">
        <f t="shared" si="129"/>
        <v>0</v>
      </c>
      <c r="Z606" s="168">
        <f t="shared" si="130"/>
        <v>0</v>
      </c>
      <c r="AA606" s="346">
        <f t="shared" si="131"/>
        <v>0</v>
      </c>
      <c r="AB606" s="344">
        <f>IF(Y606&gt;0,VLOOKUP($Y606,'Reference Data 2'!$B$7:$C$71,2),0)</f>
        <v>0</v>
      </c>
      <c r="AC606" s="347">
        <f t="shared" si="132"/>
        <v>0</v>
      </c>
      <c r="AD606" s="348">
        <f t="shared" si="133"/>
        <v>0</v>
      </c>
      <c r="AE606" s="349">
        <f>IF(Y606&gt;0,VLOOKUP($Y606,'Reference Data 2'!$B$9:$D$71,3),0)</f>
        <v>0</v>
      </c>
      <c r="AF606" s="347">
        <f t="shared" si="134"/>
        <v>0</v>
      </c>
      <c r="AG606" s="346">
        <f t="shared" si="135"/>
        <v>0</v>
      </c>
      <c r="AH606" s="350">
        <f t="shared" si="136"/>
        <v>0</v>
      </c>
      <c r="AI606" s="351">
        <f t="shared" si="137"/>
        <v>0</v>
      </c>
      <c r="AJ606" s="352">
        <f t="shared" si="138"/>
        <v>0</v>
      </c>
      <c r="AK606" s="349">
        <f>IF(AA606&gt;0,VLOOKUP(C606,'Reference Data 1'!$N$13:$O$17,2),0)</f>
        <v>0</v>
      </c>
      <c r="AL606" s="346">
        <f t="shared" si="139"/>
        <v>0</v>
      </c>
      <c r="AM606" s="353">
        <f t="shared" si="140"/>
        <v>0</v>
      </c>
      <c r="AN606" s="354">
        <f t="shared" si="141"/>
        <v>0</v>
      </c>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c r="GU606" s="23"/>
      <c r="GV606" s="23"/>
      <c r="GW606" s="23"/>
      <c r="GX606" s="23"/>
      <c r="GY606" s="23"/>
      <c r="GZ606" s="23"/>
      <c r="HA606" s="23"/>
      <c r="HB606" s="23"/>
      <c r="HC606" s="23"/>
      <c r="HD606" s="23"/>
      <c r="HE606" s="23"/>
      <c r="HF606" s="23"/>
      <c r="HG606" s="23"/>
      <c r="HH606" s="23"/>
      <c r="HI606" s="23"/>
      <c r="HJ606" s="23"/>
      <c r="HK606" s="23"/>
    </row>
    <row r="607" spans="1:219" ht="13.9" customHeight="1">
      <c r="A607" s="392"/>
      <c r="B607" s="160"/>
      <c r="C607" s="161"/>
      <c r="D607" s="161"/>
      <c r="E607" s="255"/>
      <c r="F607" s="396">
        <v>0</v>
      </c>
      <c r="G607" s="181"/>
      <c r="H607" s="186"/>
      <c r="I607" s="162"/>
      <c r="J607" s="163"/>
      <c r="K607" s="164"/>
      <c r="L607" s="164"/>
      <c r="M607" s="187"/>
      <c r="N607" s="458"/>
      <c r="O607" s="463"/>
      <c r="P607" s="190"/>
      <c r="Q607" s="165"/>
      <c r="R607" s="166"/>
      <c r="S607" s="191"/>
      <c r="T607" s="195"/>
      <c r="U607" s="167"/>
      <c r="V607" s="196"/>
      <c r="W607" s="199">
        <f t="shared" si="128"/>
        <v>0</v>
      </c>
      <c r="X607" s="344">
        <f>IF(G607&gt;0,HLOOKUP(C607,'Utility Allowances'!$O$33:$S$34,2),0)</f>
        <v>0</v>
      </c>
      <c r="Y607" s="345">
        <f t="shared" si="129"/>
        <v>0</v>
      </c>
      <c r="Z607" s="168">
        <f t="shared" si="130"/>
        <v>0</v>
      </c>
      <c r="AA607" s="346">
        <f t="shared" si="131"/>
        <v>0</v>
      </c>
      <c r="AB607" s="344">
        <f>IF(Y607&gt;0,VLOOKUP($Y607,'Reference Data 2'!$B$7:$C$71,2),0)</f>
        <v>0</v>
      </c>
      <c r="AC607" s="347">
        <f t="shared" si="132"/>
        <v>0</v>
      </c>
      <c r="AD607" s="348">
        <f t="shared" si="133"/>
        <v>0</v>
      </c>
      <c r="AE607" s="349">
        <f>IF(Y607&gt;0,VLOOKUP($Y607,'Reference Data 2'!$B$9:$D$71,3),0)</f>
        <v>0</v>
      </c>
      <c r="AF607" s="347">
        <f t="shared" si="134"/>
        <v>0</v>
      </c>
      <c r="AG607" s="346">
        <f t="shared" si="135"/>
        <v>0</v>
      </c>
      <c r="AH607" s="350">
        <f t="shared" si="136"/>
        <v>0</v>
      </c>
      <c r="AI607" s="351">
        <f t="shared" si="137"/>
        <v>0</v>
      </c>
      <c r="AJ607" s="352">
        <f t="shared" si="138"/>
        <v>0</v>
      </c>
      <c r="AK607" s="349">
        <f>IF(AA607&gt;0,VLOOKUP(C607,'Reference Data 1'!$N$13:$O$17,2),0)</f>
        <v>0</v>
      </c>
      <c r="AL607" s="346">
        <f t="shared" si="139"/>
        <v>0</v>
      </c>
      <c r="AM607" s="353">
        <f t="shared" si="140"/>
        <v>0</v>
      </c>
      <c r="AN607" s="354">
        <f t="shared" si="141"/>
        <v>0</v>
      </c>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c r="GU607" s="23"/>
      <c r="GV607" s="23"/>
      <c r="GW607" s="23"/>
      <c r="GX607" s="23"/>
      <c r="GY607" s="23"/>
      <c r="GZ607" s="23"/>
      <c r="HA607" s="23"/>
      <c r="HB607" s="23"/>
      <c r="HC607" s="23"/>
      <c r="HD607" s="23"/>
      <c r="HE607" s="23"/>
      <c r="HF607" s="23"/>
      <c r="HG607" s="23"/>
      <c r="HH607" s="23"/>
      <c r="HI607" s="23"/>
      <c r="HJ607" s="23"/>
      <c r="HK607" s="23"/>
    </row>
    <row r="608" spans="1:219" ht="13.9" customHeight="1">
      <c r="A608" s="392"/>
      <c r="B608" s="160"/>
      <c r="C608" s="161"/>
      <c r="D608" s="161"/>
      <c r="E608" s="255"/>
      <c r="F608" s="396">
        <v>0</v>
      </c>
      <c r="G608" s="181"/>
      <c r="H608" s="186"/>
      <c r="I608" s="162"/>
      <c r="J608" s="163"/>
      <c r="K608" s="164"/>
      <c r="L608" s="164"/>
      <c r="M608" s="187"/>
      <c r="N608" s="458"/>
      <c r="O608" s="463"/>
      <c r="P608" s="190"/>
      <c r="Q608" s="165"/>
      <c r="R608" s="166"/>
      <c r="S608" s="191"/>
      <c r="T608" s="195"/>
      <c r="U608" s="167"/>
      <c r="V608" s="196"/>
      <c r="W608" s="199">
        <f t="shared" si="128"/>
        <v>0</v>
      </c>
      <c r="X608" s="344">
        <f>IF(G608&gt;0,HLOOKUP(C608,'Utility Allowances'!$O$33:$S$34,2),0)</f>
        <v>0</v>
      </c>
      <c r="Y608" s="345">
        <f t="shared" si="129"/>
        <v>0</v>
      </c>
      <c r="Z608" s="168">
        <f t="shared" si="130"/>
        <v>0</v>
      </c>
      <c r="AA608" s="346">
        <f t="shared" si="131"/>
        <v>0</v>
      </c>
      <c r="AB608" s="344">
        <f>IF(Y608&gt;0,VLOOKUP($Y608,'Reference Data 2'!$B$7:$C$71,2),0)</f>
        <v>0</v>
      </c>
      <c r="AC608" s="347">
        <f t="shared" si="132"/>
        <v>0</v>
      </c>
      <c r="AD608" s="348">
        <f t="shared" si="133"/>
        <v>0</v>
      </c>
      <c r="AE608" s="349">
        <f>IF(Y608&gt;0,VLOOKUP($Y608,'Reference Data 2'!$B$9:$D$71,3),0)</f>
        <v>0</v>
      </c>
      <c r="AF608" s="347">
        <f t="shared" si="134"/>
        <v>0</v>
      </c>
      <c r="AG608" s="346">
        <f t="shared" si="135"/>
        <v>0</v>
      </c>
      <c r="AH608" s="350">
        <f t="shared" si="136"/>
        <v>0</v>
      </c>
      <c r="AI608" s="351">
        <f t="shared" si="137"/>
        <v>0</v>
      </c>
      <c r="AJ608" s="352">
        <f t="shared" si="138"/>
        <v>0</v>
      </c>
      <c r="AK608" s="349">
        <f>IF(AA608&gt;0,VLOOKUP(C608,'Reference Data 1'!$N$13:$O$17,2),0)</f>
        <v>0</v>
      </c>
      <c r="AL608" s="346">
        <f t="shared" si="139"/>
        <v>0</v>
      </c>
      <c r="AM608" s="353">
        <f t="shared" si="140"/>
        <v>0</v>
      </c>
      <c r="AN608" s="354">
        <f t="shared" si="141"/>
        <v>0</v>
      </c>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row>
    <row r="609" spans="1:219" ht="13.9" customHeight="1">
      <c r="A609" s="392"/>
      <c r="B609" s="160"/>
      <c r="C609" s="161"/>
      <c r="D609" s="161"/>
      <c r="E609" s="255"/>
      <c r="F609" s="396">
        <v>0</v>
      </c>
      <c r="G609" s="181"/>
      <c r="H609" s="186"/>
      <c r="I609" s="162"/>
      <c r="J609" s="163"/>
      <c r="K609" s="164"/>
      <c r="L609" s="164"/>
      <c r="M609" s="187"/>
      <c r="N609" s="458"/>
      <c r="O609" s="463"/>
      <c r="P609" s="190"/>
      <c r="Q609" s="165"/>
      <c r="R609" s="166"/>
      <c r="S609" s="191"/>
      <c r="T609" s="195"/>
      <c r="U609" s="167"/>
      <c r="V609" s="196"/>
      <c r="W609" s="199">
        <f t="shared" si="128"/>
        <v>0</v>
      </c>
      <c r="X609" s="344">
        <f>IF(G609&gt;0,HLOOKUP(C609,'Utility Allowances'!$O$33:$S$34,2),0)</f>
        <v>0</v>
      </c>
      <c r="Y609" s="345">
        <f t="shared" si="129"/>
        <v>0</v>
      </c>
      <c r="Z609" s="168">
        <f t="shared" si="130"/>
        <v>0</v>
      </c>
      <c r="AA609" s="346">
        <f t="shared" si="131"/>
        <v>0</v>
      </c>
      <c r="AB609" s="344">
        <f>IF(Y609&gt;0,VLOOKUP($Y609,'Reference Data 2'!$B$7:$C$71,2),0)</f>
        <v>0</v>
      </c>
      <c r="AC609" s="347">
        <f t="shared" si="132"/>
        <v>0</v>
      </c>
      <c r="AD609" s="348">
        <f t="shared" si="133"/>
        <v>0</v>
      </c>
      <c r="AE609" s="349">
        <f>IF(Y609&gt;0,VLOOKUP($Y609,'Reference Data 2'!$B$9:$D$71,3),0)</f>
        <v>0</v>
      </c>
      <c r="AF609" s="347">
        <f t="shared" si="134"/>
        <v>0</v>
      </c>
      <c r="AG609" s="346">
        <f t="shared" si="135"/>
        <v>0</v>
      </c>
      <c r="AH609" s="350">
        <f t="shared" si="136"/>
        <v>0</v>
      </c>
      <c r="AI609" s="351">
        <f t="shared" si="137"/>
        <v>0</v>
      </c>
      <c r="AJ609" s="352">
        <f t="shared" si="138"/>
        <v>0</v>
      </c>
      <c r="AK609" s="349">
        <f>IF(AA609&gt;0,VLOOKUP(C609,'Reference Data 1'!$N$13:$O$17,2),0)</f>
        <v>0</v>
      </c>
      <c r="AL609" s="346">
        <f t="shared" si="139"/>
        <v>0</v>
      </c>
      <c r="AM609" s="353">
        <f t="shared" si="140"/>
        <v>0</v>
      </c>
      <c r="AN609" s="354">
        <f t="shared" si="141"/>
        <v>0</v>
      </c>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row>
    <row r="610" spans="1:219" ht="13.9" customHeight="1">
      <c r="A610" s="392"/>
      <c r="B610" s="160"/>
      <c r="C610" s="161"/>
      <c r="D610" s="161"/>
      <c r="E610" s="255"/>
      <c r="F610" s="396">
        <v>0</v>
      </c>
      <c r="G610" s="181"/>
      <c r="H610" s="186"/>
      <c r="I610" s="162"/>
      <c r="J610" s="163"/>
      <c r="K610" s="164"/>
      <c r="L610" s="164"/>
      <c r="M610" s="187"/>
      <c r="N610" s="458"/>
      <c r="O610" s="463"/>
      <c r="P610" s="190"/>
      <c r="Q610" s="165"/>
      <c r="R610" s="166"/>
      <c r="S610" s="191"/>
      <c r="T610" s="195"/>
      <c r="U610" s="167"/>
      <c r="V610" s="196"/>
      <c r="W610" s="199">
        <f t="shared" si="128"/>
        <v>0</v>
      </c>
      <c r="X610" s="344">
        <f>IF(G610&gt;0,HLOOKUP(C610,'Utility Allowances'!$O$33:$S$34,2),0)</f>
        <v>0</v>
      </c>
      <c r="Y610" s="345">
        <f t="shared" si="129"/>
        <v>0</v>
      </c>
      <c r="Z610" s="168">
        <f t="shared" si="130"/>
        <v>0</v>
      </c>
      <c r="AA610" s="346">
        <f t="shared" si="131"/>
        <v>0</v>
      </c>
      <c r="AB610" s="344">
        <f>IF(Y610&gt;0,VLOOKUP($Y610,'Reference Data 2'!$B$7:$C$71,2),0)</f>
        <v>0</v>
      </c>
      <c r="AC610" s="347">
        <f t="shared" si="132"/>
        <v>0</v>
      </c>
      <c r="AD610" s="348">
        <f t="shared" si="133"/>
        <v>0</v>
      </c>
      <c r="AE610" s="349">
        <f>IF(Y610&gt;0,VLOOKUP($Y610,'Reference Data 2'!$B$9:$D$71,3),0)</f>
        <v>0</v>
      </c>
      <c r="AF610" s="347">
        <f t="shared" si="134"/>
        <v>0</v>
      </c>
      <c r="AG610" s="346">
        <f t="shared" si="135"/>
        <v>0</v>
      </c>
      <c r="AH610" s="350">
        <f t="shared" si="136"/>
        <v>0</v>
      </c>
      <c r="AI610" s="351">
        <f t="shared" si="137"/>
        <v>0</v>
      </c>
      <c r="AJ610" s="352">
        <f t="shared" si="138"/>
        <v>0</v>
      </c>
      <c r="AK610" s="349">
        <f>IF(AA610&gt;0,VLOOKUP(C610,'Reference Data 1'!$N$13:$O$17,2),0)</f>
        <v>0</v>
      </c>
      <c r="AL610" s="346">
        <f t="shared" si="139"/>
        <v>0</v>
      </c>
      <c r="AM610" s="353">
        <f t="shared" si="140"/>
        <v>0</v>
      </c>
      <c r="AN610" s="354">
        <f t="shared" si="141"/>
        <v>0</v>
      </c>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row>
    <row r="611" spans="1:219" ht="13.9" customHeight="1">
      <c r="A611" s="392"/>
      <c r="B611" s="160"/>
      <c r="C611" s="161"/>
      <c r="D611" s="161"/>
      <c r="E611" s="255"/>
      <c r="F611" s="396">
        <v>0</v>
      </c>
      <c r="G611" s="181"/>
      <c r="H611" s="186"/>
      <c r="I611" s="162"/>
      <c r="J611" s="163"/>
      <c r="K611" s="164"/>
      <c r="L611" s="164"/>
      <c r="M611" s="187"/>
      <c r="N611" s="458"/>
      <c r="O611" s="463"/>
      <c r="P611" s="190"/>
      <c r="Q611" s="165"/>
      <c r="R611" s="166"/>
      <c r="S611" s="191"/>
      <c r="T611" s="195"/>
      <c r="U611" s="167"/>
      <c r="V611" s="196"/>
      <c r="W611" s="199">
        <f t="shared" si="128"/>
        <v>0</v>
      </c>
      <c r="X611" s="344">
        <f>IF(G611&gt;0,HLOOKUP(C611,'Utility Allowances'!$O$33:$S$34,2),0)</f>
        <v>0</v>
      </c>
      <c r="Y611" s="345">
        <f t="shared" si="129"/>
        <v>0</v>
      </c>
      <c r="Z611" s="168">
        <f t="shared" si="130"/>
        <v>0</v>
      </c>
      <c r="AA611" s="346">
        <f t="shared" si="131"/>
        <v>0</v>
      </c>
      <c r="AB611" s="344">
        <f>IF(Y611&gt;0,VLOOKUP($Y611,'Reference Data 2'!$B$7:$C$71,2),0)</f>
        <v>0</v>
      </c>
      <c r="AC611" s="347">
        <f t="shared" si="132"/>
        <v>0</v>
      </c>
      <c r="AD611" s="348">
        <f t="shared" si="133"/>
        <v>0</v>
      </c>
      <c r="AE611" s="349">
        <f>IF(Y611&gt;0,VLOOKUP($Y611,'Reference Data 2'!$B$9:$D$71,3),0)</f>
        <v>0</v>
      </c>
      <c r="AF611" s="347">
        <f t="shared" si="134"/>
        <v>0</v>
      </c>
      <c r="AG611" s="346">
        <f t="shared" si="135"/>
        <v>0</v>
      </c>
      <c r="AH611" s="350">
        <f t="shared" si="136"/>
        <v>0</v>
      </c>
      <c r="AI611" s="351">
        <f t="shared" si="137"/>
        <v>0</v>
      </c>
      <c r="AJ611" s="352">
        <f t="shared" si="138"/>
        <v>0</v>
      </c>
      <c r="AK611" s="349">
        <f>IF(AA611&gt;0,VLOOKUP(C611,'Reference Data 1'!$N$13:$O$17,2),0)</f>
        <v>0</v>
      </c>
      <c r="AL611" s="346">
        <f t="shared" si="139"/>
        <v>0</v>
      </c>
      <c r="AM611" s="353">
        <f t="shared" si="140"/>
        <v>0</v>
      </c>
      <c r="AN611" s="354">
        <f t="shared" si="141"/>
        <v>0</v>
      </c>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row>
    <row r="612" spans="1:219" ht="13.9" customHeight="1">
      <c r="A612" s="392"/>
      <c r="B612" s="160"/>
      <c r="C612" s="161"/>
      <c r="D612" s="161"/>
      <c r="E612" s="255"/>
      <c r="F612" s="396">
        <v>0</v>
      </c>
      <c r="G612" s="181"/>
      <c r="H612" s="186"/>
      <c r="I612" s="162"/>
      <c r="J612" s="163"/>
      <c r="K612" s="164"/>
      <c r="L612" s="164"/>
      <c r="M612" s="187"/>
      <c r="N612" s="458"/>
      <c r="O612" s="463"/>
      <c r="P612" s="190"/>
      <c r="Q612" s="165"/>
      <c r="R612" s="166"/>
      <c r="S612" s="191"/>
      <c r="T612" s="195"/>
      <c r="U612" s="167"/>
      <c r="V612" s="196"/>
      <c r="W612" s="199">
        <f t="shared" si="128"/>
        <v>0</v>
      </c>
      <c r="X612" s="344">
        <f>IF(G612&gt;0,HLOOKUP(C612,'Utility Allowances'!$O$33:$S$34,2),0)</f>
        <v>0</v>
      </c>
      <c r="Y612" s="345">
        <f t="shared" si="129"/>
        <v>0</v>
      </c>
      <c r="Z612" s="168">
        <f t="shared" si="130"/>
        <v>0</v>
      </c>
      <c r="AA612" s="346">
        <f t="shared" si="131"/>
        <v>0</v>
      </c>
      <c r="AB612" s="344">
        <f>IF(Y612&gt;0,VLOOKUP($Y612,'Reference Data 2'!$B$7:$C$71,2),0)</f>
        <v>0</v>
      </c>
      <c r="AC612" s="347">
        <f t="shared" si="132"/>
        <v>0</v>
      </c>
      <c r="AD612" s="348">
        <f t="shared" si="133"/>
        <v>0</v>
      </c>
      <c r="AE612" s="349">
        <f>IF(Y612&gt;0,VLOOKUP($Y612,'Reference Data 2'!$B$9:$D$71,3),0)</f>
        <v>0</v>
      </c>
      <c r="AF612" s="347">
        <f t="shared" si="134"/>
        <v>0</v>
      </c>
      <c r="AG612" s="346">
        <f t="shared" si="135"/>
        <v>0</v>
      </c>
      <c r="AH612" s="350">
        <f t="shared" si="136"/>
        <v>0</v>
      </c>
      <c r="AI612" s="351">
        <f t="shared" si="137"/>
        <v>0</v>
      </c>
      <c r="AJ612" s="352">
        <f t="shared" si="138"/>
        <v>0</v>
      </c>
      <c r="AK612" s="349">
        <f>IF(AA612&gt;0,VLOOKUP(C612,'Reference Data 1'!$N$13:$O$17,2),0)</f>
        <v>0</v>
      </c>
      <c r="AL612" s="346">
        <f t="shared" si="139"/>
        <v>0</v>
      </c>
      <c r="AM612" s="353">
        <f t="shared" si="140"/>
        <v>0</v>
      </c>
      <c r="AN612" s="354">
        <f t="shared" si="141"/>
        <v>0</v>
      </c>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row>
    <row r="613" spans="1:219" ht="13.9" customHeight="1">
      <c r="A613" s="392"/>
      <c r="B613" s="160"/>
      <c r="C613" s="161"/>
      <c r="D613" s="161"/>
      <c r="E613" s="255"/>
      <c r="F613" s="396">
        <v>0</v>
      </c>
      <c r="G613" s="181"/>
      <c r="H613" s="186"/>
      <c r="I613" s="162"/>
      <c r="J613" s="163"/>
      <c r="K613" s="164"/>
      <c r="L613" s="164"/>
      <c r="M613" s="187"/>
      <c r="N613" s="458"/>
      <c r="O613" s="463"/>
      <c r="P613" s="190"/>
      <c r="Q613" s="165"/>
      <c r="R613" s="166"/>
      <c r="S613" s="191"/>
      <c r="T613" s="195"/>
      <c r="U613" s="167"/>
      <c r="V613" s="196"/>
      <c r="W613" s="199">
        <f t="shared" si="128"/>
        <v>0</v>
      </c>
      <c r="X613" s="344">
        <f>IF(G613&gt;0,HLOOKUP(C613,'Utility Allowances'!$O$33:$S$34,2),0)</f>
        <v>0</v>
      </c>
      <c r="Y613" s="345">
        <f t="shared" si="129"/>
        <v>0</v>
      </c>
      <c r="Z613" s="168">
        <f t="shared" si="130"/>
        <v>0</v>
      </c>
      <c r="AA613" s="346">
        <f t="shared" si="131"/>
        <v>0</v>
      </c>
      <c r="AB613" s="344">
        <f>IF(Y613&gt;0,VLOOKUP($Y613,'Reference Data 2'!$B$7:$C$71,2),0)</f>
        <v>0</v>
      </c>
      <c r="AC613" s="347">
        <f t="shared" si="132"/>
        <v>0</v>
      </c>
      <c r="AD613" s="348">
        <f t="shared" si="133"/>
        <v>0</v>
      </c>
      <c r="AE613" s="349">
        <f>IF(Y613&gt;0,VLOOKUP($Y613,'Reference Data 2'!$B$9:$D$71,3),0)</f>
        <v>0</v>
      </c>
      <c r="AF613" s="347">
        <f t="shared" si="134"/>
        <v>0</v>
      </c>
      <c r="AG613" s="346">
        <f t="shared" si="135"/>
        <v>0</v>
      </c>
      <c r="AH613" s="350">
        <f t="shared" si="136"/>
        <v>0</v>
      </c>
      <c r="AI613" s="351">
        <f t="shared" si="137"/>
        <v>0</v>
      </c>
      <c r="AJ613" s="352">
        <f t="shared" si="138"/>
        <v>0</v>
      </c>
      <c r="AK613" s="349">
        <f>IF(AA613&gt;0,VLOOKUP(C613,'Reference Data 1'!$N$13:$O$17,2),0)</f>
        <v>0</v>
      </c>
      <c r="AL613" s="346">
        <f t="shared" si="139"/>
        <v>0</v>
      </c>
      <c r="AM613" s="353">
        <f t="shared" si="140"/>
        <v>0</v>
      </c>
      <c r="AN613" s="354">
        <f t="shared" si="141"/>
        <v>0</v>
      </c>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row>
    <row r="614" spans="1:219" ht="13.9" customHeight="1">
      <c r="A614" s="392"/>
      <c r="B614" s="160"/>
      <c r="C614" s="161"/>
      <c r="D614" s="161"/>
      <c r="E614" s="255"/>
      <c r="F614" s="396">
        <v>0</v>
      </c>
      <c r="G614" s="181"/>
      <c r="H614" s="186"/>
      <c r="I614" s="162"/>
      <c r="J614" s="163"/>
      <c r="K614" s="164"/>
      <c r="L614" s="164"/>
      <c r="M614" s="187"/>
      <c r="N614" s="458"/>
      <c r="O614" s="463"/>
      <c r="P614" s="190"/>
      <c r="Q614" s="165"/>
      <c r="R614" s="166"/>
      <c r="S614" s="191"/>
      <c r="T614" s="195"/>
      <c r="U614" s="167"/>
      <c r="V614" s="196"/>
      <c r="W614" s="199">
        <f t="shared" si="128"/>
        <v>0</v>
      </c>
      <c r="X614" s="344">
        <f>IF(G614&gt;0,HLOOKUP(C614,'Utility Allowances'!$O$33:$S$34,2),0)</f>
        <v>0</v>
      </c>
      <c r="Y614" s="345">
        <f t="shared" si="129"/>
        <v>0</v>
      </c>
      <c r="Z614" s="168">
        <f t="shared" si="130"/>
        <v>0</v>
      </c>
      <c r="AA614" s="346">
        <f t="shared" si="131"/>
        <v>0</v>
      </c>
      <c r="AB614" s="344">
        <f>IF(Y614&gt;0,VLOOKUP($Y614,'Reference Data 2'!$B$7:$C$71,2),0)</f>
        <v>0</v>
      </c>
      <c r="AC614" s="347">
        <f t="shared" si="132"/>
        <v>0</v>
      </c>
      <c r="AD614" s="348">
        <f t="shared" si="133"/>
        <v>0</v>
      </c>
      <c r="AE614" s="349">
        <f>IF(Y614&gt;0,VLOOKUP($Y614,'Reference Data 2'!$B$9:$D$71,3),0)</f>
        <v>0</v>
      </c>
      <c r="AF614" s="347">
        <f t="shared" si="134"/>
        <v>0</v>
      </c>
      <c r="AG614" s="346">
        <f t="shared" si="135"/>
        <v>0</v>
      </c>
      <c r="AH614" s="350">
        <f t="shared" si="136"/>
        <v>0</v>
      </c>
      <c r="AI614" s="351">
        <f t="shared" si="137"/>
        <v>0</v>
      </c>
      <c r="AJ614" s="352">
        <f t="shared" si="138"/>
        <v>0</v>
      </c>
      <c r="AK614" s="349">
        <f>IF(AA614&gt;0,VLOOKUP(C614,'Reference Data 1'!$N$13:$O$17,2),0)</f>
        <v>0</v>
      </c>
      <c r="AL614" s="346">
        <f t="shared" si="139"/>
        <v>0</v>
      </c>
      <c r="AM614" s="353">
        <f t="shared" si="140"/>
        <v>0</v>
      </c>
      <c r="AN614" s="354">
        <f t="shared" si="141"/>
        <v>0</v>
      </c>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row>
    <row r="615" spans="1:219" ht="13.9" customHeight="1">
      <c r="A615" s="392"/>
      <c r="B615" s="160"/>
      <c r="C615" s="161"/>
      <c r="D615" s="161"/>
      <c r="E615" s="255"/>
      <c r="F615" s="396">
        <v>0</v>
      </c>
      <c r="G615" s="181"/>
      <c r="H615" s="186"/>
      <c r="I615" s="162"/>
      <c r="J615" s="163"/>
      <c r="K615" s="164"/>
      <c r="L615" s="164"/>
      <c r="M615" s="187"/>
      <c r="N615" s="458"/>
      <c r="O615" s="463"/>
      <c r="P615" s="190"/>
      <c r="Q615" s="165"/>
      <c r="R615" s="166"/>
      <c r="S615" s="191"/>
      <c r="T615" s="195"/>
      <c r="U615" s="167"/>
      <c r="V615" s="196"/>
      <c r="W615" s="199">
        <f t="shared" si="128"/>
        <v>0</v>
      </c>
      <c r="X615" s="344">
        <f>IF(G615&gt;0,HLOOKUP(C615,'Utility Allowances'!$O$33:$S$34,2),0)</f>
        <v>0</v>
      </c>
      <c r="Y615" s="345">
        <f t="shared" si="129"/>
        <v>0</v>
      </c>
      <c r="Z615" s="168">
        <f t="shared" si="130"/>
        <v>0</v>
      </c>
      <c r="AA615" s="346">
        <f t="shared" si="131"/>
        <v>0</v>
      </c>
      <c r="AB615" s="344">
        <f>IF(Y615&gt;0,VLOOKUP($Y615,'Reference Data 2'!$B$7:$C$71,2),0)</f>
        <v>0</v>
      </c>
      <c r="AC615" s="347">
        <f t="shared" si="132"/>
        <v>0</v>
      </c>
      <c r="AD615" s="348">
        <f t="shared" si="133"/>
        <v>0</v>
      </c>
      <c r="AE615" s="349">
        <f>IF(Y615&gt;0,VLOOKUP($Y615,'Reference Data 2'!$B$9:$D$71,3),0)</f>
        <v>0</v>
      </c>
      <c r="AF615" s="347">
        <f t="shared" si="134"/>
        <v>0</v>
      </c>
      <c r="AG615" s="346">
        <f t="shared" si="135"/>
        <v>0</v>
      </c>
      <c r="AH615" s="350">
        <f t="shared" si="136"/>
        <v>0</v>
      </c>
      <c r="AI615" s="351">
        <f t="shared" si="137"/>
        <v>0</v>
      </c>
      <c r="AJ615" s="352">
        <f t="shared" si="138"/>
        <v>0</v>
      </c>
      <c r="AK615" s="349">
        <f>IF(AA615&gt;0,VLOOKUP(C615,'Reference Data 1'!$N$13:$O$17,2),0)</f>
        <v>0</v>
      </c>
      <c r="AL615" s="346">
        <f t="shared" si="139"/>
        <v>0</v>
      </c>
      <c r="AM615" s="353">
        <f t="shared" si="140"/>
        <v>0</v>
      </c>
      <c r="AN615" s="354">
        <f t="shared" si="141"/>
        <v>0</v>
      </c>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row>
    <row r="616" spans="1:219" ht="13.9" customHeight="1">
      <c r="A616" s="392"/>
      <c r="B616" s="160"/>
      <c r="C616" s="161"/>
      <c r="D616" s="161"/>
      <c r="E616" s="255"/>
      <c r="F616" s="396">
        <v>0</v>
      </c>
      <c r="G616" s="181"/>
      <c r="H616" s="186"/>
      <c r="I616" s="162"/>
      <c r="J616" s="163"/>
      <c r="K616" s="164"/>
      <c r="L616" s="164"/>
      <c r="M616" s="187"/>
      <c r="N616" s="458"/>
      <c r="O616" s="463"/>
      <c r="P616" s="190"/>
      <c r="Q616" s="165"/>
      <c r="R616" s="166"/>
      <c r="S616" s="191"/>
      <c r="T616" s="195"/>
      <c r="U616" s="167"/>
      <c r="V616" s="196"/>
      <c r="W616" s="199">
        <f t="shared" si="128"/>
        <v>0</v>
      </c>
      <c r="X616" s="344">
        <f>IF(G616&gt;0,HLOOKUP(C616,'Utility Allowances'!$O$33:$S$34,2),0)</f>
        <v>0</v>
      </c>
      <c r="Y616" s="345">
        <f t="shared" si="129"/>
        <v>0</v>
      </c>
      <c r="Z616" s="168">
        <f t="shared" si="130"/>
        <v>0</v>
      </c>
      <c r="AA616" s="346">
        <f t="shared" si="131"/>
        <v>0</v>
      </c>
      <c r="AB616" s="344">
        <f>IF(Y616&gt;0,VLOOKUP($Y616,'Reference Data 2'!$B$7:$C$71,2),0)</f>
        <v>0</v>
      </c>
      <c r="AC616" s="347">
        <f t="shared" si="132"/>
        <v>0</v>
      </c>
      <c r="AD616" s="348">
        <f t="shared" si="133"/>
        <v>0</v>
      </c>
      <c r="AE616" s="349">
        <f>IF(Y616&gt;0,VLOOKUP($Y616,'Reference Data 2'!$B$9:$D$71,3),0)</f>
        <v>0</v>
      </c>
      <c r="AF616" s="347">
        <f t="shared" si="134"/>
        <v>0</v>
      </c>
      <c r="AG616" s="346">
        <f t="shared" si="135"/>
        <v>0</v>
      </c>
      <c r="AH616" s="350">
        <f t="shared" si="136"/>
        <v>0</v>
      </c>
      <c r="AI616" s="351">
        <f t="shared" si="137"/>
        <v>0</v>
      </c>
      <c r="AJ616" s="352">
        <f t="shared" si="138"/>
        <v>0</v>
      </c>
      <c r="AK616" s="349">
        <f>IF(AA616&gt;0,VLOOKUP(C616,'Reference Data 1'!$N$13:$O$17,2),0)</f>
        <v>0</v>
      </c>
      <c r="AL616" s="346">
        <f t="shared" si="139"/>
        <v>0</v>
      </c>
      <c r="AM616" s="353">
        <f t="shared" si="140"/>
        <v>0</v>
      </c>
      <c r="AN616" s="354">
        <f t="shared" si="141"/>
        <v>0</v>
      </c>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row>
    <row r="617" spans="1:219" ht="13.9" customHeight="1">
      <c r="A617" s="392"/>
      <c r="B617" s="160"/>
      <c r="C617" s="161"/>
      <c r="D617" s="161"/>
      <c r="E617" s="255"/>
      <c r="F617" s="396">
        <v>0</v>
      </c>
      <c r="G617" s="181"/>
      <c r="H617" s="186"/>
      <c r="I617" s="162"/>
      <c r="J617" s="163"/>
      <c r="K617" s="164"/>
      <c r="L617" s="164"/>
      <c r="M617" s="187"/>
      <c r="N617" s="458"/>
      <c r="O617" s="463"/>
      <c r="P617" s="190"/>
      <c r="Q617" s="165"/>
      <c r="R617" s="166"/>
      <c r="S617" s="191"/>
      <c r="T617" s="195"/>
      <c r="U617" s="167"/>
      <c r="V617" s="196"/>
      <c r="W617" s="199">
        <f t="shared" si="128"/>
        <v>0</v>
      </c>
      <c r="X617" s="344">
        <f>IF(G617&gt;0,HLOOKUP(C617,'Utility Allowances'!$O$33:$S$34,2),0)</f>
        <v>0</v>
      </c>
      <c r="Y617" s="345">
        <f t="shared" si="129"/>
        <v>0</v>
      </c>
      <c r="Z617" s="168">
        <f t="shared" si="130"/>
        <v>0</v>
      </c>
      <c r="AA617" s="346">
        <f t="shared" si="131"/>
        <v>0</v>
      </c>
      <c r="AB617" s="344">
        <f>IF(Y617&gt;0,VLOOKUP($Y617,'Reference Data 2'!$B$7:$C$71,2),0)</f>
        <v>0</v>
      </c>
      <c r="AC617" s="347">
        <f t="shared" si="132"/>
        <v>0</v>
      </c>
      <c r="AD617" s="348">
        <f t="shared" si="133"/>
        <v>0</v>
      </c>
      <c r="AE617" s="349">
        <f>IF(Y617&gt;0,VLOOKUP($Y617,'Reference Data 2'!$B$9:$D$71,3),0)</f>
        <v>0</v>
      </c>
      <c r="AF617" s="347">
        <f t="shared" si="134"/>
        <v>0</v>
      </c>
      <c r="AG617" s="346">
        <f t="shared" si="135"/>
        <v>0</v>
      </c>
      <c r="AH617" s="350">
        <f t="shared" si="136"/>
        <v>0</v>
      </c>
      <c r="AI617" s="351">
        <f t="shared" si="137"/>
        <v>0</v>
      </c>
      <c r="AJ617" s="352">
        <f t="shared" si="138"/>
        <v>0</v>
      </c>
      <c r="AK617" s="349">
        <f>IF(AA617&gt;0,VLOOKUP(C617,'Reference Data 1'!$N$13:$O$17,2),0)</f>
        <v>0</v>
      </c>
      <c r="AL617" s="346">
        <f t="shared" si="139"/>
        <v>0</v>
      </c>
      <c r="AM617" s="353">
        <f t="shared" si="140"/>
        <v>0</v>
      </c>
      <c r="AN617" s="354">
        <f t="shared" si="141"/>
        <v>0</v>
      </c>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row>
    <row r="618" spans="1:219" ht="13.9" customHeight="1">
      <c r="A618" s="392"/>
      <c r="B618" s="160"/>
      <c r="C618" s="161"/>
      <c r="D618" s="161"/>
      <c r="E618" s="255"/>
      <c r="F618" s="396">
        <v>0</v>
      </c>
      <c r="G618" s="181"/>
      <c r="H618" s="186"/>
      <c r="I618" s="162"/>
      <c r="J618" s="163"/>
      <c r="K618" s="164"/>
      <c r="L618" s="164"/>
      <c r="M618" s="187"/>
      <c r="N618" s="458"/>
      <c r="O618" s="463"/>
      <c r="P618" s="190"/>
      <c r="Q618" s="165"/>
      <c r="R618" s="166"/>
      <c r="S618" s="191"/>
      <c r="T618" s="195"/>
      <c r="U618" s="167"/>
      <c r="V618" s="196"/>
      <c r="W618" s="199">
        <f t="shared" si="128"/>
        <v>0</v>
      </c>
      <c r="X618" s="344">
        <f>IF(G618&gt;0,HLOOKUP(C618,'Utility Allowances'!$O$33:$S$34,2),0)</f>
        <v>0</v>
      </c>
      <c r="Y618" s="345">
        <f t="shared" si="129"/>
        <v>0</v>
      </c>
      <c r="Z618" s="168">
        <f t="shared" si="130"/>
        <v>0</v>
      </c>
      <c r="AA618" s="346">
        <f t="shared" si="131"/>
        <v>0</v>
      </c>
      <c r="AB618" s="344">
        <f>IF(Y618&gt;0,VLOOKUP($Y618,'Reference Data 2'!$B$7:$C$71,2),0)</f>
        <v>0</v>
      </c>
      <c r="AC618" s="347">
        <f t="shared" si="132"/>
        <v>0</v>
      </c>
      <c r="AD618" s="348">
        <f t="shared" si="133"/>
        <v>0</v>
      </c>
      <c r="AE618" s="349">
        <f>IF(Y618&gt;0,VLOOKUP($Y618,'Reference Data 2'!$B$9:$D$71,3),0)</f>
        <v>0</v>
      </c>
      <c r="AF618" s="347">
        <f t="shared" si="134"/>
        <v>0</v>
      </c>
      <c r="AG618" s="346">
        <f t="shared" si="135"/>
        <v>0</v>
      </c>
      <c r="AH618" s="350">
        <f t="shared" si="136"/>
        <v>0</v>
      </c>
      <c r="AI618" s="351">
        <f t="shared" si="137"/>
        <v>0</v>
      </c>
      <c r="AJ618" s="352">
        <f t="shared" si="138"/>
        <v>0</v>
      </c>
      <c r="AK618" s="349">
        <f>IF(AA618&gt;0,VLOOKUP(C618,'Reference Data 1'!$N$13:$O$17,2),0)</f>
        <v>0</v>
      </c>
      <c r="AL618" s="346">
        <f t="shared" si="139"/>
        <v>0</v>
      </c>
      <c r="AM618" s="353">
        <f t="shared" si="140"/>
        <v>0</v>
      </c>
      <c r="AN618" s="354">
        <f t="shared" si="141"/>
        <v>0</v>
      </c>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row>
    <row r="619" spans="1:219" ht="13.9" customHeight="1">
      <c r="A619" s="392"/>
      <c r="B619" s="160"/>
      <c r="C619" s="161"/>
      <c r="D619" s="161"/>
      <c r="E619" s="255"/>
      <c r="F619" s="396">
        <v>0</v>
      </c>
      <c r="G619" s="181"/>
      <c r="H619" s="186"/>
      <c r="I619" s="162"/>
      <c r="J619" s="163"/>
      <c r="K619" s="164"/>
      <c r="L619" s="164"/>
      <c r="M619" s="187"/>
      <c r="N619" s="458"/>
      <c r="O619" s="463"/>
      <c r="P619" s="190"/>
      <c r="Q619" s="165"/>
      <c r="R619" s="166"/>
      <c r="S619" s="191"/>
      <c r="T619" s="195"/>
      <c r="U619" s="167"/>
      <c r="V619" s="196"/>
      <c r="W619" s="199">
        <f t="shared" si="128"/>
        <v>0</v>
      </c>
      <c r="X619" s="344">
        <f>IF(G619&gt;0,HLOOKUP(C619,'Utility Allowances'!$O$33:$S$34,2),0)</f>
        <v>0</v>
      </c>
      <c r="Y619" s="345">
        <f t="shared" si="129"/>
        <v>0</v>
      </c>
      <c r="Z619" s="168">
        <f t="shared" si="130"/>
        <v>0</v>
      </c>
      <c r="AA619" s="346">
        <f t="shared" si="131"/>
        <v>0</v>
      </c>
      <c r="AB619" s="344">
        <f>IF(Y619&gt;0,VLOOKUP($Y619,'Reference Data 2'!$B$7:$C$71,2),0)</f>
        <v>0</v>
      </c>
      <c r="AC619" s="347">
        <f t="shared" si="132"/>
        <v>0</v>
      </c>
      <c r="AD619" s="348">
        <f t="shared" si="133"/>
        <v>0</v>
      </c>
      <c r="AE619" s="349">
        <f>IF(Y619&gt;0,VLOOKUP($Y619,'Reference Data 2'!$B$9:$D$71,3),0)</f>
        <v>0</v>
      </c>
      <c r="AF619" s="347">
        <f t="shared" si="134"/>
        <v>0</v>
      </c>
      <c r="AG619" s="346">
        <f t="shared" si="135"/>
        <v>0</v>
      </c>
      <c r="AH619" s="350">
        <f t="shared" si="136"/>
        <v>0</v>
      </c>
      <c r="AI619" s="351">
        <f t="shared" si="137"/>
        <v>0</v>
      </c>
      <c r="AJ619" s="352">
        <f t="shared" si="138"/>
        <v>0</v>
      </c>
      <c r="AK619" s="349">
        <f>IF(AA619&gt;0,VLOOKUP(C619,'Reference Data 1'!$N$13:$O$17,2),0)</f>
        <v>0</v>
      </c>
      <c r="AL619" s="346">
        <f t="shared" si="139"/>
        <v>0</v>
      </c>
      <c r="AM619" s="353">
        <f t="shared" si="140"/>
        <v>0</v>
      </c>
      <c r="AN619" s="354">
        <f t="shared" si="141"/>
        <v>0</v>
      </c>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row>
    <row r="620" spans="1:219" ht="13.9" customHeight="1">
      <c r="A620" s="392"/>
      <c r="B620" s="160"/>
      <c r="C620" s="161"/>
      <c r="D620" s="161"/>
      <c r="E620" s="255"/>
      <c r="F620" s="396">
        <v>0</v>
      </c>
      <c r="G620" s="181"/>
      <c r="H620" s="186"/>
      <c r="I620" s="162"/>
      <c r="J620" s="163"/>
      <c r="K620" s="164"/>
      <c r="L620" s="164"/>
      <c r="M620" s="187"/>
      <c r="N620" s="458"/>
      <c r="O620" s="463"/>
      <c r="P620" s="190"/>
      <c r="Q620" s="165"/>
      <c r="R620" s="166"/>
      <c r="S620" s="191"/>
      <c r="T620" s="195"/>
      <c r="U620" s="167"/>
      <c r="V620" s="196"/>
      <c r="W620" s="199">
        <f t="shared" si="128"/>
        <v>0</v>
      </c>
      <c r="X620" s="344">
        <f>IF(G620&gt;0,HLOOKUP(C620,'Utility Allowances'!$O$33:$S$34,2),0)</f>
        <v>0</v>
      </c>
      <c r="Y620" s="345">
        <f t="shared" si="129"/>
        <v>0</v>
      </c>
      <c r="Z620" s="168">
        <f t="shared" si="130"/>
        <v>0</v>
      </c>
      <c r="AA620" s="346">
        <f t="shared" si="131"/>
        <v>0</v>
      </c>
      <c r="AB620" s="344">
        <f>IF(Y620&gt;0,VLOOKUP($Y620,'Reference Data 2'!$B$7:$C$71,2),0)</f>
        <v>0</v>
      </c>
      <c r="AC620" s="347">
        <f t="shared" si="132"/>
        <v>0</v>
      </c>
      <c r="AD620" s="348">
        <f t="shared" si="133"/>
        <v>0</v>
      </c>
      <c r="AE620" s="349">
        <f>IF(Y620&gt;0,VLOOKUP($Y620,'Reference Data 2'!$B$9:$D$71,3),0)</f>
        <v>0</v>
      </c>
      <c r="AF620" s="347">
        <f t="shared" si="134"/>
        <v>0</v>
      </c>
      <c r="AG620" s="346">
        <f t="shared" si="135"/>
        <v>0</v>
      </c>
      <c r="AH620" s="350">
        <f t="shared" si="136"/>
        <v>0</v>
      </c>
      <c r="AI620" s="351">
        <f t="shared" si="137"/>
        <v>0</v>
      </c>
      <c r="AJ620" s="352">
        <f t="shared" si="138"/>
        <v>0</v>
      </c>
      <c r="AK620" s="349">
        <f>IF(AA620&gt;0,VLOOKUP(C620,'Reference Data 1'!$N$13:$O$17,2),0)</f>
        <v>0</v>
      </c>
      <c r="AL620" s="346">
        <f t="shared" si="139"/>
        <v>0</v>
      </c>
      <c r="AM620" s="353">
        <f t="shared" si="140"/>
        <v>0</v>
      </c>
      <c r="AN620" s="354">
        <f t="shared" si="141"/>
        <v>0</v>
      </c>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row>
    <row r="621" spans="1:219" ht="13.9" customHeight="1">
      <c r="A621" s="392"/>
      <c r="B621" s="160"/>
      <c r="C621" s="161"/>
      <c r="D621" s="161"/>
      <c r="E621" s="255"/>
      <c r="F621" s="396">
        <v>0</v>
      </c>
      <c r="G621" s="181"/>
      <c r="H621" s="186"/>
      <c r="I621" s="162"/>
      <c r="J621" s="163"/>
      <c r="K621" s="164"/>
      <c r="L621" s="164"/>
      <c r="M621" s="187"/>
      <c r="N621" s="458"/>
      <c r="O621" s="463"/>
      <c r="P621" s="190"/>
      <c r="Q621" s="165"/>
      <c r="R621" s="166"/>
      <c r="S621" s="191"/>
      <c r="T621" s="195"/>
      <c r="U621" s="167"/>
      <c r="V621" s="196"/>
      <c r="W621" s="199">
        <f t="shared" si="128"/>
        <v>0</v>
      </c>
      <c r="X621" s="344">
        <f>IF(G621&gt;0,HLOOKUP(C621,'Utility Allowances'!$O$33:$S$34,2),0)</f>
        <v>0</v>
      </c>
      <c r="Y621" s="345">
        <f t="shared" si="129"/>
        <v>0</v>
      </c>
      <c r="Z621" s="168">
        <f t="shared" si="130"/>
        <v>0</v>
      </c>
      <c r="AA621" s="346">
        <f t="shared" si="131"/>
        <v>0</v>
      </c>
      <c r="AB621" s="344">
        <f>IF(Y621&gt;0,VLOOKUP($Y621,'Reference Data 2'!$B$7:$C$71,2),0)</f>
        <v>0</v>
      </c>
      <c r="AC621" s="347">
        <f t="shared" si="132"/>
        <v>0</v>
      </c>
      <c r="AD621" s="348">
        <f t="shared" si="133"/>
        <v>0</v>
      </c>
      <c r="AE621" s="349">
        <f>IF(Y621&gt;0,VLOOKUP($Y621,'Reference Data 2'!$B$9:$D$71,3),0)</f>
        <v>0</v>
      </c>
      <c r="AF621" s="347">
        <f t="shared" si="134"/>
        <v>0</v>
      </c>
      <c r="AG621" s="346">
        <f t="shared" si="135"/>
        <v>0</v>
      </c>
      <c r="AH621" s="350">
        <f t="shared" si="136"/>
        <v>0</v>
      </c>
      <c r="AI621" s="351">
        <f t="shared" si="137"/>
        <v>0</v>
      </c>
      <c r="AJ621" s="352">
        <f t="shared" si="138"/>
        <v>0</v>
      </c>
      <c r="AK621" s="349">
        <f>IF(AA621&gt;0,VLOOKUP(C621,'Reference Data 1'!$N$13:$O$17,2),0)</f>
        <v>0</v>
      </c>
      <c r="AL621" s="346">
        <f t="shared" si="139"/>
        <v>0</v>
      </c>
      <c r="AM621" s="353">
        <f t="shared" si="140"/>
        <v>0</v>
      </c>
      <c r="AN621" s="354">
        <f t="shared" si="141"/>
        <v>0</v>
      </c>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row>
    <row r="622" spans="1:219" ht="13.9" customHeight="1">
      <c r="A622" s="392"/>
      <c r="B622" s="160"/>
      <c r="C622" s="161"/>
      <c r="D622" s="161"/>
      <c r="E622" s="255"/>
      <c r="F622" s="396">
        <v>0</v>
      </c>
      <c r="G622" s="181"/>
      <c r="H622" s="186"/>
      <c r="I622" s="162"/>
      <c r="J622" s="163"/>
      <c r="K622" s="164"/>
      <c r="L622" s="164"/>
      <c r="M622" s="187"/>
      <c r="N622" s="458"/>
      <c r="O622" s="463"/>
      <c r="P622" s="190"/>
      <c r="Q622" s="165"/>
      <c r="R622" s="166"/>
      <c r="S622" s="191"/>
      <c r="T622" s="195"/>
      <c r="U622" s="167"/>
      <c r="V622" s="196"/>
      <c r="W622" s="199">
        <f t="shared" si="128"/>
        <v>0</v>
      </c>
      <c r="X622" s="344">
        <f>IF(G622&gt;0,HLOOKUP(C622,'Utility Allowances'!$O$33:$S$34,2),0)</f>
        <v>0</v>
      </c>
      <c r="Y622" s="345">
        <f t="shared" si="129"/>
        <v>0</v>
      </c>
      <c r="Z622" s="168">
        <f t="shared" si="130"/>
        <v>0</v>
      </c>
      <c r="AA622" s="346">
        <f t="shared" si="131"/>
        <v>0</v>
      </c>
      <c r="AB622" s="344">
        <f>IF(Y622&gt;0,VLOOKUP($Y622,'Reference Data 2'!$B$7:$C$71,2),0)</f>
        <v>0</v>
      </c>
      <c r="AC622" s="347">
        <f t="shared" si="132"/>
        <v>0</v>
      </c>
      <c r="AD622" s="348">
        <f t="shared" si="133"/>
        <v>0</v>
      </c>
      <c r="AE622" s="349">
        <f>IF(Y622&gt;0,VLOOKUP($Y622,'Reference Data 2'!$B$9:$D$71,3),0)</f>
        <v>0</v>
      </c>
      <c r="AF622" s="347">
        <f t="shared" si="134"/>
        <v>0</v>
      </c>
      <c r="AG622" s="346">
        <f t="shared" si="135"/>
        <v>0</v>
      </c>
      <c r="AH622" s="350">
        <f t="shared" si="136"/>
        <v>0</v>
      </c>
      <c r="AI622" s="351">
        <f t="shared" si="137"/>
        <v>0</v>
      </c>
      <c r="AJ622" s="352">
        <f t="shared" si="138"/>
        <v>0</v>
      </c>
      <c r="AK622" s="349">
        <f>IF(AA622&gt;0,VLOOKUP(C622,'Reference Data 1'!$N$13:$O$17,2),0)</f>
        <v>0</v>
      </c>
      <c r="AL622" s="346">
        <f t="shared" si="139"/>
        <v>0</v>
      </c>
      <c r="AM622" s="353">
        <f t="shared" si="140"/>
        <v>0</v>
      </c>
      <c r="AN622" s="354">
        <f t="shared" si="141"/>
        <v>0</v>
      </c>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row>
    <row r="623" spans="1:219" ht="13.9" customHeight="1">
      <c r="A623" s="392"/>
      <c r="B623" s="160"/>
      <c r="C623" s="161"/>
      <c r="D623" s="161"/>
      <c r="E623" s="255"/>
      <c r="F623" s="396">
        <v>0</v>
      </c>
      <c r="G623" s="181"/>
      <c r="H623" s="186"/>
      <c r="I623" s="162"/>
      <c r="J623" s="163"/>
      <c r="K623" s="164"/>
      <c r="L623" s="164"/>
      <c r="M623" s="187"/>
      <c r="N623" s="458"/>
      <c r="O623" s="463"/>
      <c r="P623" s="190"/>
      <c r="Q623" s="165"/>
      <c r="R623" s="166"/>
      <c r="S623" s="191"/>
      <c r="T623" s="195"/>
      <c r="U623" s="167"/>
      <c r="V623" s="196"/>
      <c r="W623" s="199">
        <f t="shared" si="128"/>
        <v>0</v>
      </c>
      <c r="X623" s="344">
        <f>IF(G623&gt;0,HLOOKUP(C623,'Utility Allowances'!$O$33:$S$34,2),0)</f>
        <v>0</v>
      </c>
      <c r="Y623" s="345">
        <f t="shared" si="129"/>
        <v>0</v>
      </c>
      <c r="Z623" s="168">
        <f t="shared" si="130"/>
        <v>0</v>
      </c>
      <c r="AA623" s="346">
        <f t="shared" si="131"/>
        <v>0</v>
      </c>
      <c r="AB623" s="344">
        <f>IF(Y623&gt;0,VLOOKUP($Y623,'Reference Data 2'!$B$7:$C$71,2),0)</f>
        <v>0</v>
      </c>
      <c r="AC623" s="347">
        <f t="shared" si="132"/>
        <v>0</v>
      </c>
      <c r="AD623" s="348">
        <f t="shared" si="133"/>
        <v>0</v>
      </c>
      <c r="AE623" s="349">
        <f>IF(Y623&gt;0,VLOOKUP($Y623,'Reference Data 2'!$B$9:$D$71,3),0)</f>
        <v>0</v>
      </c>
      <c r="AF623" s="347">
        <f t="shared" si="134"/>
        <v>0</v>
      </c>
      <c r="AG623" s="346">
        <f t="shared" si="135"/>
        <v>0</v>
      </c>
      <c r="AH623" s="350">
        <f t="shared" si="136"/>
        <v>0</v>
      </c>
      <c r="AI623" s="351">
        <f t="shared" si="137"/>
        <v>0</v>
      </c>
      <c r="AJ623" s="352">
        <f t="shared" si="138"/>
        <v>0</v>
      </c>
      <c r="AK623" s="349">
        <f>IF(AA623&gt;0,VLOOKUP(C623,'Reference Data 1'!$N$13:$O$17,2),0)</f>
        <v>0</v>
      </c>
      <c r="AL623" s="346">
        <f t="shared" si="139"/>
        <v>0</v>
      </c>
      <c r="AM623" s="353">
        <f t="shared" si="140"/>
        <v>0</v>
      </c>
      <c r="AN623" s="354">
        <f t="shared" si="141"/>
        <v>0</v>
      </c>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row>
    <row r="624" spans="1:219" ht="13.9" customHeight="1">
      <c r="A624" s="392"/>
      <c r="B624" s="160"/>
      <c r="C624" s="161"/>
      <c r="D624" s="161"/>
      <c r="E624" s="255"/>
      <c r="F624" s="396">
        <v>0</v>
      </c>
      <c r="G624" s="181"/>
      <c r="H624" s="186"/>
      <c r="I624" s="162"/>
      <c r="J624" s="163"/>
      <c r="K624" s="164"/>
      <c r="L624" s="164"/>
      <c r="M624" s="187"/>
      <c r="N624" s="458"/>
      <c r="O624" s="463"/>
      <c r="P624" s="190"/>
      <c r="Q624" s="165"/>
      <c r="R624" s="166"/>
      <c r="S624" s="191"/>
      <c r="T624" s="195"/>
      <c r="U624" s="167"/>
      <c r="V624" s="196"/>
      <c r="W624" s="199">
        <f t="shared" si="128"/>
        <v>0</v>
      </c>
      <c r="X624" s="344">
        <f>IF(G624&gt;0,HLOOKUP(C624,'Utility Allowances'!$O$33:$S$34,2),0)</f>
        <v>0</v>
      </c>
      <c r="Y624" s="345">
        <f t="shared" si="129"/>
        <v>0</v>
      </c>
      <c r="Z624" s="168">
        <f t="shared" si="130"/>
        <v>0</v>
      </c>
      <c r="AA624" s="346">
        <f t="shared" si="131"/>
        <v>0</v>
      </c>
      <c r="AB624" s="344">
        <f>IF(Y624&gt;0,VLOOKUP($Y624,'Reference Data 2'!$B$7:$C$71,2),0)</f>
        <v>0</v>
      </c>
      <c r="AC624" s="347">
        <f t="shared" si="132"/>
        <v>0</v>
      </c>
      <c r="AD624" s="348">
        <f t="shared" si="133"/>
        <v>0</v>
      </c>
      <c r="AE624" s="349">
        <f>IF(Y624&gt;0,VLOOKUP($Y624,'Reference Data 2'!$B$9:$D$71,3),0)</f>
        <v>0</v>
      </c>
      <c r="AF624" s="347">
        <f t="shared" si="134"/>
        <v>0</v>
      </c>
      <c r="AG624" s="346">
        <f t="shared" si="135"/>
        <v>0</v>
      </c>
      <c r="AH624" s="350">
        <f t="shared" si="136"/>
        <v>0</v>
      </c>
      <c r="AI624" s="351">
        <f t="shared" si="137"/>
        <v>0</v>
      </c>
      <c r="AJ624" s="352">
        <f t="shared" si="138"/>
        <v>0</v>
      </c>
      <c r="AK624" s="349">
        <f>IF(AA624&gt;0,VLOOKUP(C624,'Reference Data 1'!$N$13:$O$17,2),0)</f>
        <v>0</v>
      </c>
      <c r="AL624" s="346">
        <f t="shared" si="139"/>
        <v>0</v>
      </c>
      <c r="AM624" s="353">
        <f t="shared" si="140"/>
        <v>0</v>
      </c>
      <c r="AN624" s="354">
        <f t="shared" si="141"/>
        <v>0</v>
      </c>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row>
    <row r="625" spans="1:219" ht="13.9" customHeight="1">
      <c r="A625" s="392"/>
      <c r="B625" s="160"/>
      <c r="C625" s="161"/>
      <c r="D625" s="161"/>
      <c r="E625" s="255"/>
      <c r="F625" s="396">
        <v>0</v>
      </c>
      <c r="G625" s="181"/>
      <c r="H625" s="186"/>
      <c r="I625" s="162"/>
      <c r="J625" s="163"/>
      <c r="K625" s="164"/>
      <c r="L625" s="164"/>
      <c r="M625" s="187"/>
      <c r="N625" s="458"/>
      <c r="O625" s="463"/>
      <c r="P625" s="190"/>
      <c r="Q625" s="165"/>
      <c r="R625" s="166"/>
      <c r="S625" s="191"/>
      <c r="T625" s="195"/>
      <c r="U625" s="167"/>
      <c r="V625" s="196"/>
      <c r="W625" s="199">
        <f t="shared" si="128"/>
        <v>0</v>
      </c>
      <c r="X625" s="344">
        <f>IF(G625&gt;0,HLOOKUP(C625,'Utility Allowances'!$O$33:$S$34,2),0)</f>
        <v>0</v>
      </c>
      <c r="Y625" s="345">
        <f t="shared" si="129"/>
        <v>0</v>
      </c>
      <c r="Z625" s="168">
        <f t="shared" si="130"/>
        <v>0</v>
      </c>
      <c r="AA625" s="346">
        <f t="shared" si="131"/>
        <v>0</v>
      </c>
      <c r="AB625" s="344">
        <f>IF(Y625&gt;0,VLOOKUP($Y625,'Reference Data 2'!$B$7:$C$71,2),0)</f>
        <v>0</v>
      </c>
      <c r="AC625" s="347">
        <f t="shared" si="132"/>
        <v>0</v>
      </c>
      <c r="AD625" s="348">
        <f t="shared" si="133"/>
        <v>0</v>
      </c>
      <c r="AE625" s="349">
        <f>IF(Y625&gt;0,VLOOKUP($Y625,'Reference Data 2'!$B$9:$D$71,3),0)</f>
        <v>0</v>
      </c>
      <c r="AF625" s="347">
        <f t="shared" si="134"/>
        <v>0</v>
      </c>
      <c r="AG625" s="346">
        <f t="shared" si="135"/>
        <v>0</v>
      </c>
      <c r="AH625" s="350">
        <f t="shared" si="136"/>
        <v>0</v>
      </c>
      <c r="AI625" s="351">
        <f t="shared" si="137"/>
        <v>0</v>
      </c>
      <c r="AJ625" s="352">
        <f t="shared" si="138"/>
        <v>0</v>
      </c>
      <c r="AK625" s="349">
        <f>IF(AA625&gt;0,VLOOKUP(C625,'Reference Data 1'!$N$13:$O$17,2),0)</f>
        <v>0</v>
      </c>
      <c r="AL625" s="346">
        <f t="shared" si="139"/>
        <v>0</v>
      </c>
      <c r="AM625" s="353">
        <f t="shared" si="140"/>
        <v>0</v>
      </c>
      <c r="AN625" s="354">
        <f t="shared" si="141"/>
        <v>0</v>
      </c>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row>
    <row r="626" spans="1:219" ht="13.9" customHeight="1">
      <c r="A626" s="392"/>
      <c r="B626" s="160"/>
      <c r="C626" s="161"/>
      <c r="D626" s="161"/>
      <c r="E626" s="255"/>
      <c r="F626" s="396">
        <v>0</v>
      </c>
      <c r="G626" s="181"/>
      <c r="H626" s="186"/>
      <c r="I626" s="162"/>
      <c r="J626" s="163"/>
      <c r="K626" s="164"/>
      <c r="L626" s="164"/>
      <c r="M626" s="187"/>
      <c r="N626" s="458"/>
      <c r="O626" s="463"/>
      <c r="P626" s="190"/>
      <c r="Q626" s="165"/>
      <c r="R626" s="166"/>
      <c r="S626" s="191"/>
      <c r="T626" s="195"/>
      <c r="U626" s="167"/>
      <c r="V626" s="196"/>
      <c r="W626" s="199">
        <f t="shared" si="128"/>
        <v>0</v>
      </c>
      <c r="X626" s="344">
        <f>IF(G626&gt;0,HLOOKUP(C626,'Utility Allowances'!$O$33:$S$34,2),0)</f>
        <v>0</v>
      </c>
      <c r="Y626" s="345">
        <f t="shared" si="129"/>
        <v>0</v>
      </c>
      <c r="Z626" s="168">
        <f t="shared" si="130"/>
        <v>0</v>
      </c>
      <c r="AA626" s="346">
        <f t="shared" si="131"/>
        <v>0</v>
      </c>
      <c r="AB626" s="344">
        <f>IF(Y626&gt;0,VLOOKUP($Y626,'Reference Data 2'!$B$7:$C$71,2),0)</f>
        <v>0</v>
      </c>
      <c r="AC626" s="347">
        <f t="shared" si="132"/>
        <v>0</v>
      </c>
      <c r="AD626" s="348">
        <f t="shared" si="133"/>
        <v>0</v>
      </c>
      <c r="AE626" s="349">
        <f>IF(Y626&gt;0,VLOOKUP($Y626,'Reference Data 2'!$B$9:$D$71,3),0)</f>
        <v>0</v>
      </c>
      <c r="AF626" s="347">
        <f t="shared" si="134"/>
        <v>0</v>
      </c>
      <c r="AG626" s="346">
        <f t="shared" si="135"/>
        <v>0</v>
      </c>
      <c r="AH626" s="350">
        <f t="shared" si="136"/>
        <v>0</v>
      </c>
      <c r="AI626" s="351">
        <f t="shared" si="137"/>
        <v>0</v>
      </c>
      <c r="AJ626" s="352">
        <f t="shared" si="138"/>
        <v>0</v>
      </c>
      <c r="AK626" s="349">
        <f>IF(AA626&gt;0,VLOOKUP(C626,'Reference Data 1'!$N$13:$O$17,2),0)</f>
        <v>0</v>
      </c>
      <c r="AL626" s="346">
        <f t="shared" si="139"/>
        <v>0</v>
      </c>
      <c r="AM626" s="353">
        <f t="shared" si="140"/>
        <v>0</v>
      </c>
      <c r="AN626" s="354">
        <f t="shared" si="141"/>
        <v>0</v>
      </c>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c r="GU626" s="23"/>
      <c r="GV626" s="23"/>
      <c r="GW626" s="23"/>
      <c r="GX626" s="23"/>
      <c r="GY626" s="23"/>
      <c r="GZ626" s="23"/>
      <c r="HA626" s="23"/>
      <c r="HB626" s="23"/>
      <c r="HC626" s="23"/>
      <c r="HD626" s="23"/>
      <c r="HE626" s="23"/>
      <c r="HF626" s="23"/>
      <c r="HG626" s="23"/>
      <c r="HH626" s="23"/>
      <c r="HI626" s="23"/>
      <c r="HJ626" s="23"/>
      <c r="HK626" s="23"/>
    </row>
    <row r="627" spans="1:219" ht="13.9" customHeight="1">
      <c r="A627" s="392"/>
      <c r="B627" s="160"/>
      <c r="C627" s="161"/>
      <c r="D627" s="161"/>
      <c r="E627" s="255"/>
      <c r="F627" s="396">
        <v>0</v>
      </c>
      <c r="G627" s="181"/>
      <c r="H627" s="186"/>
      <c r="I627" s="162"/>
      <c r="J627" s="163"/>
      <c r="K627" s="164"/>
      <c r="L627" s="164"/>
      <c r="M627" s="187"/>
      <c r="N627" s="458"/>
      <c r="O627" s="463"/>
      <c r="P627" s="190"/>
      <c r="Q627" s="165"/>
      <c r="R627" s="166"/>
      <c r="S627" s="191"/>
      <c r="T627" s="195"/>
      <c r="U627" s="167"/>
      <c r="V627" s="196"/>
      <c r="W627" s="199">
        <f t="shared" si="128"/>
        <v>0</v>
      </c>
      <c r="X627" s="344">
        <f>IF(G627&gt;0,HLOOKUP(C627,'Utility Allowances'!$O$33:$S$34,2),0)</f>
        <v>0</v>
      </c>
      <c r="Y627" s="345">
        <f t="shared" si="129"/>
        <v>0</v>
      </c>
      <c r="Z627" s="168">
        <f t="shared" si="130"/>
        <v>0</v>
      </c>
      <c r="AA627" s="346">
        <f t="shared" si="131"/>
        <v>0</v>
      </c>
      <c r="AB627" s="344">
        <f>IF(Y627&gt;0,VLOOKUP($Y627,'Reference Data 2'!$B$7:$C$71,2),0)</f>
        <v>0</v>
      </c>
      <c r="AC627" s="347">
        <f t="shared" si="132"/>
        <v>0</v>
      </c>
      <c r="AD627" s="348">
        <f t="shared" si="133"/>
        <v>0</v>
      </c>
      <c r="AE627" s="349">
        <f>IF(Y627&gt;0,VLOOKUP($Y627,'Reference Data 2'!$B$9:$D$71,3),0)</f>
        <v>0</v>
      </c>
      <c r="AF627" s="347">
        <f t="shared" si="134"/>
        <v>0</v>
      </c>
      <c r="AG627" s="346">
        <f t="shared" si="135"/>
        <v>0</v>
      </c>
      <c r="AH627" s="350">
        <f t="shared" si="136"/>
        <v>0</v>
      </c>
      <c r="AI627" s="351">
        <f t="shared" si="137"/>
        <v>0</v>
      </c>
      <c r="AJ627" s="352">
        <f t="shared" si="138"/>
        <v>0</v>
      </c>
      <c r="AK627" s="349">
        <f>IF(AA627&gt;0,VLOOKUP(C627,'Reference Data 1'!$N$13:$O$17,2),0)</f>
        <v>0</v>
      </c>
      <c r="AL627" s="346">
        <f t="shared" si="139"/>
        <v>0</v>
      </c>
      <c r="AM627" s="353">
        <f t="shared" si="140"/>
        <v>0</v>
      </c>
      <c r="AN627" s="354">
        <f t="shared" si="141"/>
        <v>0</v>
      </c>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c r="GU627" s="23"/>
      <c r="GV627" s="23"/>
      <c r="GW627" s="23"/>
      <c r="GX627" s="23"/>
      <c r="GY627" s="23"/>
      <c r="GZ627" s="23"/>
      <c r="HA627" s="23"/>
      <c r="HB627" s="23"/>
      <c r="HC627" s="23"/>
      <c r="HD627" s="23"/>
      <c r="HE627" s="23"/>
      <c r="HF627" s="23"/>
      <c r="HG627" s="23"/>
      <c r="HH627" s="23"/>
      <c r="HI627" s="23"/>
      <c r="HJ627" s="23"/>
      <c r="HK627" s="23"/>
    </row>
    <row r="628" spans="1:219" ht="13.9" customHeight="1">
      <c r="A628" s="392"/>
      <c r="B628" s="160"/>
      <c r="C628" s="161"/>
      <c r="D628" s="161"/>
      <c r="E628" s="255"/>
      <c r="F628" s="396">
        <v>0</v>
      </c>
      <c r="G628" s="181"/>
      <c r="H628" s="186"/>
      <c r="I628" s="162"/>
      <c r="J628" s="163"/>
      <c r="K628" s="164"/>
      <c r="L628" s="164"/>
      <c r="M628" s="187"/>
      <c r="N628" s="458"/>
      <c r="O628" s="463"/>
      <c r="P628" s="190"/>
      <c r="Q628" s="165"/>
      <c r="R628" s="166"/>
      <c r="S628" s="191"/>
      <c r="T628" s="195"/>
      <c r="U628" s="167"/>
      <c r="V628" s="196"/>
      <c r="W628" s="199">
        <f t="shared" si="128"/>
        <v>0</v>
      </c>
      <c r="X628" s="344">
        <f>IF(G628&gt;0,HLOOKUP(C628,'Utility Allowances'!$O$33:$S$34,2),0)</f>
        <v>0</v>
      </c>
      <c r="Y628" s="345">
        <f t="shared" si="129"/>
        <v>0</v>
      </c>
      <c r="Z628" s="168">
        <f t="shared" si="130"/>
        <v>0</v>
      </c>
      <c r="AA628" s="346">
        <f t="shared" si="131"/>
        <v>0</v>
      </c>
      <c r="AB628" s="344">
        <f>IF(Y628&gt;0,VLOOKUP($Y628,'Reference Data 2'!$B$7:$C$71,2),0)</f>
        <v>0</v>
      </c>
      <c r="AC628" s="347">
        <f t="shared" si="132"/>
        <v>0</v>
      </c>
      <c r="AD628" s="348">
        <f t="shared" si="133"/>
        <v>0</v>
      </c>
      <c r="AE628" s="349">
        <f>IF(Y628&gt;0,VLOOKUP($Y628,'Reference Data 2'!$B$9:$D$71,3),0)</f>
        <v>0</v>
      </c>
      <c r="AF628" s="347">
        <f t="shared" si="134"/>
        <v>0</v>
      </c>
      <c r="AG628" s="346">
        <f t="shared" si="135"/>
        <v>0</v>
      </c>
      <c r="AH628" s="350">
        <f t="shared" si="136"/>
        <v>0</v>
      </c>
      <c r="AI628" s="351">
        <f t="shared" si="137"/>
        <v>0</v>
      </c>
      <c r="AJ628" s="352">
        <f t="shared" si="138"/>
        <v>0</v>
      </c>
      <c r="AK628" s="349">
        <f>IF(AA628&gt;0,VLOOKUP(C628,'Reference Data 1'!$N$13:$O$17,2),0)</f>
        <v>0</v>
      </c>
      <c r="AL628" s="346">
        <f t="shared" si="139"/>
        <v>0</v>
      </c>
      <c r="AM628" s="353">
        <f t="shared" si="140"/>
        <v>0</v>
      </c>
      <c r="AN628" s="354">
        <f t="shared" si="141"/>
        <v>0</v>
      </c>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c r="GU628" s="23"/>
      <c r="GV628" s="23"/>
      <c r="GW628" s="23"/>
      <c r="GX628" s="23"/>
      <c r="GY628" s="23"/>
      <c r="GZ628" s="23"/>
      <c r="HA628" s="23"/>
      <c r="HB628" s="23"/>
      <c r="HC628" s="23"/>
      <c r="HD628" s="23"/>
      <c r="HE628" s="23"/>
      <c r="HF628" s="23"/>
      <c r="HG628" s="23"/>
      <c r="HH628" s="23"/>
      <c r="HI628" s="23"/>
      <c r="HJ628" s="23"/>
      <c r="HK628" s="23"/>
    </row>
    <row r="629" spans="1:219" ht="13.9" customHeight="1">
      <c r="A629" s="392"/>
      <c r="B629" s="160"/>
      <c r="C629" s="161"/>
      <c r="D629" s="161"/>
      <c r="E629" s="255"/>
      <c r="F629" s="396">
        <v>0</v>
      </c>
      <c r="G629" s="181"/>
      <c r="H629" s="186"/>
      <c r="I629" s="162"/>
      <c r="J629" s="163"/>
      <c r="K629" s="164"/>
      <c r="L629" s="164"/>
      <c r="M629" s="187"/>
      <c r="N629" s="458"/>
      <c r="O629" s="463"/>
      <c r="P629" s="190"/>
      <c r="Q629" s="165"/>
      <c r="R629" s="166"/>
      <c r="S629" s="191"/>
      <c r="T629" s="195"/>
      <c r="U629" s="167"/>
      <c r="V629" s="196"/>
      <c r="W629" s="199">
        <f t="shared" si="128"/>
        <v>0</v>
      </c>
      <c r="X629" s="344">
        <f>IF(G629&gt;0,HLOOKUP(C629,'Utility Allowances'!$O$33:$S$34,2),0)</f>
        <v>0</v>
      </c>
      <c r="Y629" s="345">
        <f t="shared" si="129"/>
        <v>0</v>
      </c>
      <c r="Z629" s="168">
        <f t="shared" si="130"/>
        <v>0</v>
      </c>
      <c r="AA629" s="346">
        <f t="shared" si="131"/>
        <v>0</v>
      </c>
      <c r="AB629" s="344">
        <f>IF(Y629&gt;0,VLOOKUP($Y629,'Reference Data 2'!$B$7:$C$71,2),0)</f>
        <v>0</v>
      </c>
      <c r="AC629" s="347">
        <f t="shared" si="132"/>
        <v>0</v>
      </c>
      <c r="AD629" s="348">
        <f t="shared" si="133"/>
        <v>0</v>
      </c>
      <c r="AE629" s="349">
        <f>IF(Y629&gt;0,VLOOKUP($Y629,'Reference Data 2'!$B$9:$D$71,3),0)</f>
        <v>0</v>
      </c>
      <c r="AF629" s="347">
        <f t="shared" si="134"/>
        <v>0</v>
      </c>
      <c r="AG629" s="346">
        <f t="shared" si="135"/>
        <v>0</v>
      </c>
      <c r="AH629" s="350">
        <f t="shared" si="136"/>
        <v>0</v>
      </c>
      <c r="AI629" s="351">
        <f t="shared" si="137"/>
        <v>0</v>
      </c>
      <c r="AJ629" s="352">
        <f t="shared" si="138"/>
        <v>0</v>
      </c>
      <c r="AK629" s="349">
        <f>IF(AA629&gt;0,VLOOKUP(C629,'Reference Data 1'!$N$13:$O$17,2),0)</f>
        <v>0</v>
      </c>
      <c r="AL629" s="346">
        <f t="shared" si="139"/>
        <v>0</v>
      </c>
      <c r="AM629" s="353">
        <f t="shared" si="140"/>
        <v>0</v>
      </c>
      <c r="AN629" s="354">
        <f t="shared" si="141"/>
        <v>0</v>
      </c>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row>
    <row r="630" spans="1:219" ht="13.9" customHeight="1">
      <c r="A630" s="392"/>
      <c r="B630" s="160"/>
      <c r="C630" s="161"/>
      <c r="D630" s="161"/>
      <c r="E630" s="255"/>
      <c r="F630" s="396">
        <v>0</v>
      </c>
      <c r="G630" s="181"/>
      <c r="H630" s="186"/>
      <c r="I630" s="162"/>
      <c r="J630" s="163"/>
      <c r="K630" s="164"/>
      <c r="L630" s="164"/>
      <c r="M630" s="187"/>
      <c r="N630" s="458"/>
      <c r="O630" s="463"/>
      <c r="P630" s="190"/>
      <c r="Q630" s="165"/>
      <c r="R630" s="166"/>
      <c r="S630" s="191"/>
      <c r="T630" s="195"/>
      <c r="U630" s="167"/>
      <c r="V630" s="196"/>
      <c r="W630" s="199">
        <f t="shared" si="128"/>
        <v>0</v>
      </c>
      <c r="X630" s="344">
        <f>IF(G630&gt;0,HLOOKUP(C630,'Utility Allowances'!$O$33:$S$34,2),0)</f>
        <v>0</v>
      </c>
      <c r="Y630" s="345">
        <f t="shared" si="129"/>
        <v>0</v>
      </c>
      <c r="Z630" s="168">
        <f t="shared" si="130"/>
        <v>0</v>
      </c>
      <c r="AA630" s="346">
        <f t="shared" si="131"/>
        <v>0</v>
      </c>
      <c r="AB630" s="344">
        <f>IF(Y630&gt;0,VLOOKUP($Y630,'Reference Data 2'!$B$7:$C$71,2),0)</f>
        <v>0</v>
      </c>
      <c r="AC630" s="347">
        <f t="shared" si="132"/>
        <v>0</v>
      </c>
      <c r="AD630" s="348">
        <f t="shared" si="133"/>
        <v>0</v>
      </c>
      <c r="AE630" s="349">
        <f>IF(Y630&gt;0,VLOOKUP($Y630,'Reference Data 2'!$B$9:$D$71,3),0)</f>
        <v>0</v>
      </c>
      <c r="AF630" s="347">
        <f t="shared" si="134"/>
        <v>0</v>
      </c>
      <c r="AG630" s="346">
        <f t="shared" si="135"/>
        <v>0</v>
      </c>
      <c r="AH630" s="350">
        <f t="shared" si="136"/>
        <v>0</v>
      </c>
      <c r="AI630" s="351">
        <f t="shared" si="137"/>
        <v>0</v>
      </c>
      <c r="AJ630" s="352">
        <f t="shared" si="138"/>
        <v>0</v>
      </c>
      <c r="AK630" s="349">
        <f>IF(AA630&gt;0,VLOOKUP(C630,'Reference Data 1'!$N$13:$O$17,2),0)</f>
        <v>0</v>
      </c>
      <c r="AL630" s="346">
        <f t="shared" si="139"/>
        <v>0</v>
      </c>
      <c r="AM630" s="353">
        <f t="shared" si="140"/>
        <v>0</v>
      </c>
      <c r="AN630" s="354">
        <f t="shared" si="141"/>
        <v>0</v>
      </c>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row>
    <row r="631" spans="1:219" ht="13.9" customHeight="1">
      <c r="A631" s="392"/>
      <c r="B631" s="160"/>
      <c r="C631" s="161"/>
      <c r="D631" s="161"/>
      <c r="E631" s="255"/>
      <c r="F631" s="396">
        <v>0</v>
      </c>
      <c r="G631" s="181"/>
      <c r="H631" s="186"/>
      <c r="I631" s="162"/>
      <c r="J631" s="163"/>
      <c r="K631" s="164"/>
      <c r="L631" s="164"/>
      <c r="M631" s="187"/>
      <c r="N631" s="458"/>
      <c r="O631" s="463"/>
      <c r="P631" s="190"/>
      <c r="Q631" s="165"/>
      <c r="R631" s="166"/>
      <c r="S631" s="191"/>
      <c r="T631" s="195"/>
      <c r="U631" s="167"/>
      <c r="V631" s="196"/>
      <c r="W631" s="199">
        <f t="shared" si="128"/>
        <v>0</v>
      </c>
      <c r="X631" s="344">
        <f>IF(G631&gt;0,HLOOKUP(C631,'Utility Allowances'!$O$33:$S$34,2),0)</f>
        <v>0</v>
      </c>
      <c r="Y631" s="345">
        <f t="shared" si="129"/>
        <v>0</v>
      </c>
      <c r="Z631" s="168">
        <f t="shared" si="130"/>
        <v>0</v>
      </c>
      <c r="AA631" s="346">
        <f t="shared" si="131"/>
        <v>0</v>
      </c>
      <c r="AB631" s="344">
        <f>IF(Y631&gt;0,VLOOKUP($Y631,'Reference Data 2'!$B$7:$C$71,2),0)</f>
        <v>0</v>
      </c>
      <c r="AC631" s="347">
        <f t="shared" si="132"/>
        <v>0</v>
      </c>
      <c r="AD631" s="348">
        <f t="shared" si="133"/>
        <v>0</v>
      </c>
      <c r="AE631" s="349">
        <f>IF(Y631&gt;0,VLOOKUP($Y631,'Reference Data 2'!$B$9:$D$71,3),0)</f>
        <v>0</v>
      </c>
      <c r="AF631" s="347">
        <f t="shared" si="134"/>
        <v>0</v>
      </c>
      <c r="AG631" s="346">
        <f t="shared" si="135"/>
        <v>0</v>
      </c>
      <c r="AH631" s="350">
        <f t="shared" si="136"/>
        <v>0</v>
      </c>
      <c r="AI631" s="351">
        <f t="shared" si="137"/>
        <v>0</v>
      </c>
      <c r="AJ631" s="352">
        <f t="shared" si="138"/>
        <v>0</v>
      </c>
      <c r="AK631" s="349">
        <f>IF(AA631&gt;0,VLOOKUP(C631,'Reference Data 1'!$N$13:$O$17,2),0)</f>
        <v>0</v>
      </c>
      <c r="AL631" s="346">
        <f t="shared" si="139"/>
        <v>0</v>
      </c>
      <c r="AM631" s="353">
        <f t="shared" si="140"/>
        <v>0</v>
      </c>
      <c r="AN631" s="354">
        <f t="shared" si="141"/>
        <v>0</v>
      </c>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row>
    <row r="632" spans="1:219" ht="13.9" customHeight="1">
      <c r="A632" s="392"/>
      <c r="B632" s="160"/>
      <c r="C632" s="161"/>
      <c r="D632" s="161"/>
      <c r="E632" s="255"/>
      <c r="F632" s="396">
        <v>0</v>
      </c>
      <c r="G632" s="181"/>
      <c r="H632" s="186"/>
      <c r="I632" s="162"/>
      <c r="J632" s="163"/>
      <c r="K632" s="164"/>
      <c r="L632" s="164"/>
      <c r="M632" s="187"/>
      <c r="N632" s="458"/>
      <c r="O632" s="463"/>
      <c r="P632" s="190"/>
      <c r="Q632" s="165"/>
      <c r="R632" s="166"/>
      <c r="S632" s="191"/>
      <c r="T632" s="195"/>
      <c r="U632" s="167"/>
      <c r="V632" s="196"/>
      <c r="W632" s="199">
        <f t="shared" si="128"/>
        <v>0</v>
      </c>
      <c r="X632" s="344">
        <f>IF(G632&gt;0,HLOOKUP(C632,'Utility Allowances'!$O$33:$S$34,2),0)</f>
        <v>0</v>
      </c>
      <c r="Y632" s="345">
        <f t="shared" si="129"/>
        <v>0</v>
      </c>
      <c r="Z632" s="168">
        <f t="shared" si="130"/>
        <v>0</v>
      </c>
      <c r="AA632" s="346">
        <f t="shared" si="131"/>
        <v>0</v>
      </c>
      <c r="AB632" s="344">
        <f>IF(Y632&gt;0,VLOOKUP($Y632,'Reference Data 2'!$B$7:$C$71,2),0)</f>
        <v>0</v>
      </c>
      <c r="AC632" s="347">
        <f t="shared" si="132"/>
        <v>0</v>
      </c>
      <c r="AD632" s="348">
        <f t="shared" si="133"/>
        <v>0</v>
      </c>
      <c r="AE632" s="349">
        <f>IF(Y632&gt;0,VLOOKUP($Y632,'Reference Data 2'!$B$9:$D$71,3),0)</f>
        <v>0</v>
      </c>
      <c r="AF632" s="347">
        <f t="shared" si="134"/>
        <v>0</v>
      </c>
      <c r="AG632" s="346">
        <f t="shared" si="135"/>
        <v>0</v>
      </c>
      <c r="AH632" s="350">
        <f t="shared" si="136"/>
        <v>0</v>
      </c>
      <c r="AI632" s="351">
        <f t="shared" si="137"/>
        <v>0</v>
      </c>
      <c r="AJ632" s="352">
        <f t="shared" si="138"/>
        <v>0</v>
      </c>
      <c r="AK632" s="349">
        <f>IF(AA632&gt;0,VLOOKUP(C632,'Reference Data 1'!$N$13:$O$17,2),0)</f>
        <v>0</v>
      </c>
      <c r="AL632" s="346">
        <f t="shared" si="139"/>
        <v>0</v>
      </c>
      <c r="AM632" s="353">
        <f t="shared" si="140"/>
        <v>0</v>
      </c>
      <c r="AN632" s="354">
        <f t="shared" si="141"/>
        <v>0</v>
      </c>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row>
    <row r="633" spans="1:219" ht="13.9" customHeight="1">
      <c r="A633" s="392"/>
      <c r="B633" s="160"/>
      <c r="C633" s="161"/>
      <c r="D633" s="161"/>
      <c r="E633" s="255"/>
      <c r="F633" s="396">
        <v>0</v>
      </c>
      <c r="G633" s="181"/>
      <c r="H633" s="186"/>
      <c r="I633" s="162"/>
      <c r="J633" s="163"/>
      <c r="K633" s="164"/>
      <c r="L633" s="164"/>
      <c r="M633" s="187"/>
      <c r="N633" s="458"/>
      <c r="O633" s="463"/>
      <c r="P633" s="190"/>
      <c r="Q633" s="165"/>
      <c r="R633" s="166"/>
      <c r="S633" s="191"/>
      <c r="T633" s="195"/>
      <c r="U633" s="167"/>
      <c r="V633" s="196"/>
      <c r="W633" s="199">
        <f t="shared" si="128"/>
        <v>0</v>
      </c>
      <c r="X633" s="344">
        <f>IF(G633&gt;0,HLOOKUP(C633,'Utility Allowances'!$O$33:$S$34,2),0)</f>
        <v>0</v>
      </c>
      <c r="Y633" s="345">
        <f t="shared" si="129"/>
        <v>0</v>
      </c>
      <c r="Z633" s="168">
        <f t="shared" si="130"/>
        <v>0</v>
      </c>
      <c r="AA633" s="346">
        <f t="shared" si="131"/>
        <v>0</v>
      </c>
      <c r="AB633" s="344">
        <f>IF(Y633&gt;0,VLOOKUP($Y633,'Reference Data 2'!$B$7:$C$71,2),0)</f>
        <v>0</v>
      </c>
      <c r="AC633" s="347">
        <f t="shared" si="132"/>
        <v>0</v>
      </c>
      <c r="AD633" s="348">
        <f t="shared" si="133"/>
        <v>0</v>
      </c>
      <c r="AE633" s="349">
        <f>IF(Y633&gt;0,VLOOKUP($Y633,'Reference Data 2'!$B$9:$D$71,3),0)</f>
        <v>0</v>
      </c>
      <c r="AF633" s="347">
        <f t="shared" si="134"/>
        <v>0</v>
      </c>
      <c r="AG633" s="346">
        <f t="shared" si="135"/>
        <v>0</v>
      </c>
      <c r="AH633" s="350">
        <f t="shared" si="136"/>
        <v>0</v>
      </c>
      <c r="AI633" s="351">
        <f t="shared" si="137"/>
        <v>0</v>
      </c>
      <c r="AJ633" s="352">
        <f t="shared" si="138"/>
        <v>0</v>
      </c>
      <c r="AK633" s="349">
        <f>IF(AA633&gt;0,VLOOKUP(C633,'Reference Data 1'!$N$13:$O$17,2),0)</f>
        <v>0</v>
      </c>
      <c r="AL633" s="346">
        <f t="shared" si="139"/>
        <v>0</v>
      </c>
      <c r="AM633" s="353">
        <f t="shared" si="140"/>
        <v>0</v>
      </c>
      <c r="AN633" s="354">
        <f t="shared" si="141"/>
        <v>0</v>
      </c>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row>
    <row r="634" spans="1:219" ht="13.9" customHeight="1">
      <c r="A634" s="392"/>
      <c r="B634" s="160"/>
      <c r="C634" s="161"/>
      <c r="D634" s="161"/>
      <c r="E634" s="255"/>
      <c r="F634" s="396">
        <v>0</v>
      </c>
      <c r="G634" s="181"/>
      <c r="H634" s="186"/>
      <c r="I634" s="162"/>
      <c r="J634" s="163"/>
      <c r="K634" s="164"/>
      <c r="L634" s="164"/>
      <c r="M634" s="187"/>
      <c r="N634" s="458"/>
      <c r="O634" s="463"/>
      <c r="P634" s="190"/>
      <c r="Q634" s="165"/>
      <c r="R634" s="166"/>
      <c r="S634" s="191"/>
      <c r="T634" s="195"/>
      <c r="U634" s="167"/>
      <c r="V634" s="196"/>
      <c r="W634" s="199">
        <f t="shared" si="128"/>
        <v>0</v>
      </c>
      <c r="X634" s="344">
        <f>IF(G634&gt;0,HLOOKUP(C634,'Utility Allowances'!$O$33:$S$34,2),0)</f>
        <v>0</v>
      </c>
      <c r="Y634" s="345">
        <f t="shared" si="129"/>
        <v>0</v>
      </c>
      <c r="Z634" s="168">
        <f t="shared" si="130"/>
        <v>0</v>
      </c>
      <c r="AA634" s="346">
        <f t="shared" si="131"/>
        <v>0</v>
      </c>
      <c r="AB634" s="344">
        <f>IF(Y634&gt;0,VLOOKUP($Y634,'Reference Data 2'!$B$7:$C$71,2),0)</f>
        <v>0</v>
      </c>
      <c r="AC634" s="347">
        <f t="shared" si="132"/>
        <v>0</v>
      </c>
      <c r="AD634" s="348">
        <f t="shared" si="133"/>
        <v>0</v>
      </c>
      <c r="AE634" s="349">
        <f>IF(Y634&gt;0,VLOOKUP($Y634,'Reference Data 2'!$B$9:$D$71,3),0)</f>
        <v>0</v>
      </c>
      <c r="AF634" s="347">
        <f t="shared" si="134"/>
        <v>0</v>
      </c>
      <c r="AG634" s="346">
        <f t="shared" si="135"/>
        <v>0</v>
      </c>
      <c r="AH634" s="350">
        <f t="shared" si="136"/>
        <v>0</v>
      </c>
      <c r="AI634" s="351">
        <f t="shared" si="137"/>
        <v>0</v>
      </c>
      <c r="AJ634" s="352">
        <f t="shared" si="138"/>
        <v>0</v>
      </c>
      <c r="AK634" s="349">
        <f>IF(AA634&gt;0,VLOOKUP(C634,'Reference Data 1'!$N$13:$O$17,2),0)</f>
        <v>0</v>
      </c>
      <c r="AL634" s="346">
        <f t="shared" si="139"/>
        <v>0</v>
      </c>
      <c r="AM634" s="353">
        <f t="shared" si="140"/>
        <v>0</v>
      </c>
      <c r="AN634" s="354">
        <f t="shared" si="141"/>
        <v>0</v>
      </c>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c r="GU634" s="23"/>
      <c r="GV634" s="23"/>
      <c r="GW634" s="23"/>
      <c r="GX634" s="23"/>
      <c r="GY634" s="23"/>
      <c r="GZ634" s="23"/>
      <c r="HA634" s="23"/>
      <c r="HB634" s="23"/>
      <c r="HC634" s="23"/>
      <c r="HD634" s="23"/>
      <c r="HE634" s="23"/>
      <c r="HF634" s="23"/>
      <c r="HG634" s="23"/>
      <c r="HH634" s="23"/>
      <c r="HI634" s="23"/>
      <c r="HJ634" s="23"/>
      <c r="HK634" s="23"/>
    </row>
    <row r="635" spans="1:219" ht="13.9" customHeight="1">
      <c r="A635" s="392"/>
      <c r="B635" s="160"/>
      <c r="C635" s="161"/>
      <c r="D635" s="161"/>
      <c r="E635" s="255"/>
      <c r="F635" s="396">
        <v>0</v>
      </c>
      <c r="G635" s="181"/>
      <c r="H635" s="186"/>
      <c r="I635" s="162"/>
      <c r="J635" s="163"/>
      <c r="K635" s="164"/>
      <c r="L635" s="164"/>
      <c r="M635" s="187"/>
      <c r="N635" s="458"/>
      <c r="O635" s="463"/>
      <c r="P635" s="190"/>
      <c r="Q635" s="165"/>
      <c r="R635" s="166"/>
      <c r="S635" s="191"/>
      <c r="T635" s="195"/>
      <c r="U635" s="167"/>
      <c r="V635" s="196"/>
      <c r="W635" s="199">
        <f t="shared" si="128"/>
        <v>0</v>
      </c>
      <c r="X635" s="344">
        <f>IF(G635&gt;0,HLOOKUP(C635,'Utility Allowances'!$O$33:$S$34,2),0)</f>
        <v>0</v>
      </c>
      <c r="Y635" s="345">
        <f t="shared" si="129"/>
        <v>0</v>
      </c>
      <c r="Z635" s="168">
        <f t="shared" si="130"/>
        <v>0</v>
      </c>
      <c r="AA635" s="346">
        <f t="shared" si="131"/>
        <v>0</v>
      </c>
      <c r="AB635" s="344">
        <f>IF(Y635&gt;0,VLOOKUP($Y635,'Reference Data 2'!$B$7:$C$71,2),0)</f>
        <v>0</v>
      </c>
      <c r="AC635" s="347">
        <f t="shared" si="132"/>
        <v>0</v>
      </c>
      <c r="AD635" s="348">
        <f t="shared" si="133"/>
        <v>0</v>
      </c>
      <c r="AE635" s="349">
        <f>IF(Y635&gt;0,VLOOKUP($Y635,'Reference Data 2'!$B$9:$D$71,3),0)</f>
        <v>0</v>
      </c>
      <c r="AF635" s="347">
        <f t="shared" si="134"/>
        <v>0</v>
      </c>
      <c r="AG635" s="346">
        <f t="shared" si="135"/>
        <v>0</v>
      </c>
      <c r="AH635" s="350">
        <f t="shared" si="136"/>
        <v>0</v>
      </c>
      <c r="AI635" s="351">
        <f t="shared" si="137"/>
        <v>0</v>
      </c>
      <c r="AJ635" s="352">
        <f t="shared" si="138"/>
        <v>0</v>
      </c>
      <c r="AK635" s="349">
        <f>IF(AA635&gt;0,VLOOKUP(C635,'Reference Data 1'!$N$13:$O$17,2),0)</f>
        <v>0</v>
      </c>
      <c r="AL635" s="346">
        <f t="shared" si="139"/>
        <v>0</v>
      </c>
      <c r="AM635" s="353">
        <f t="shared" si="140"/>
        <v>0</v>
      </c>
      <c r="AN635" s="354">
        <f t="shared" si="141"/>
        <v>0</v>
      </c>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c r="GU635" s="23"/>
      <c r="GV635" s="23"/>
      <c r="GW635" s="23"/>
      <c r="GX635" s="23"/>
      <c r="GY635" s="23"/>
      <c r="GZ635" s="23"/>
      <c r="HA635" s="23"/>
      <c r="HB635" s="23"/>
      <c r="HC635" s="23"/>
      <c r="HD635" s="23"/>
      <c r="HE635" s="23"/>
      <c r="HF635" s="23"/>
      <c r="HG635" s="23"/>
      <c r="HH635" s="23"/>
      <c r="HI635" s="23"/>
      <c r="HJ635" s="23"/>
      <c r="HK635" s="23"/>
    </row>
    <row r="636" spans="1:219" ht="13.9" customHeight="1">
      <c r="A636" s="392"/>
      <c r="B636" s="160"/>
      <c r="C636" s="161"/>
      <c r="D636" s="161"/>
      <c r="E636" s="255"/>
      <c r="F636" s="396">
        <v>0</v>
      </c>
      <c r="G636" s="181"/>
      <c r="H636" s="186"/>
      <c r="I636" s="162"/>
      <c r="J636" s="163"/>
      <c r="K636" s="164"/>
      <c r="L636" s="164"/>
      <c r="M636" s="187"/>
      <c r="N636" s="458"/>
      <c r="O636" s="463"/>
      <c r="P636" s="190"/>
      <c r="Q636" s="165"/>
      <c r="R636" s="166"/>
      <c r="S636" s="191"/>
      <c r="T636" s="195"/>
      <c r="U636" s="167"/>
      <c r="V636" s="196"/>
      <c r="W636" s="199">
        <f t="shared" si="128"/>
        <v>0</v>
      </c>
      <c r="X636" s="344">
        <f>IF(G636&gt;0,HLOOKUP(C636,'Utility Allowances'!$O$33:$S$34,2),0)</f>
        <v>0</v>
      </c>
      <c r="Y636" s="345">
        <f t="shared" si="129"/>
        <v>0</v>
      </c>
      <c r="Z636" s="168">
        <f t="shared" si="130"/>
        <v>0</v>
      </c>
      <c r="AA636" s="346">
        <f t="shared" si="131"/>
        <v>0</v>
      </c>
      <c r="AB636" s="344">
        <f>IF(Y636&gt;0,VLOOKUP($Y636,'Reference Data 2'!$B$7:$C$71,2),0)</f>
        <v>0</v>
      </c>
      <c r="AC636" s="347">
        <f t="shared" si="132"/>
        <v>0</v>
      </c>
      <c r="AD636" s="348">
        <f t="shared" si="133"/>
        <v>0</v>
      </c>
      <c r="AE636" s="349">
        <f>IF(Y636&gt;0,VLOOKUP($Y636,'Reference Data 2'!$B$9:$D$71,3),0)</f>
        <v>0</v>
      </c>
      <c r="AF636" s="347">
        <f t="shared" si="134"/>
        <v>0</v>
      </c>
      <c r="AG636" s="346">
        <f t="shared" si="135"/>
        <v>0</v>
      </c>
      <c r="AH636" s="350">
        <f t="shared" si="136"/>
        <v>0</v>
      </c>
      <c r="AI636" s="351">
        <f t="shared" si="137"/>
        <v>0</v>
      </c>
      <c r="AJ636" s="352">
        <f t="shared" si="138"/>
        <v>0</v>
      </c>
      <c r="AK636" s="349">
        <f>IF(AA636&gt;0,VLOOKUP(C636,'Reference Data 1'!$N$13:$O$17,2),0)</f>
        <v>0</v>
      </c>
      <c r="AL636" s="346">
        <f t="shared" si="139"/>
        <v>0</v>
      </c>
      <c r="AM636" s="353">
        <f t="shared" si="140"/>
        <v>0</v>
      </c>
      <c r="AN636" s="354">
        <f t="shared" si="141"/>
        <v>0</v>
      </c>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c r="GU636" s="23"/>
      <c r="GV636" s="23"/>
      <c r="GW636" s="23"/>
      <c r="GX636" s="23"/>
      <c r="GY636" s="23"/>
      <c r="GZ636" s="23"/>
      <c r="HA636" s="23"/>
      <c r="HB636" s="23"/>
      <c r="HC636" s="23"/>
      <c r="HD636" s="23"/>
      <c r="HE636" s="23"/>
      <c r="HF636" s="23"/>
      <c r="HG636" s="23"/>
      <c r="HH636" s="23"/>
      <c r="HI636" s="23"/>
      <c r="HJ636" s="23"/>
      <c r="HK636" s="23"/>
    </row>
    <row r="637" spans="1:219" ht="13.9" customHeight="1">
      <c r="A637" s="392"/>
      <c r="B637" s="160"/>
      <c r="C637" s="161"/>
      <c r="D637" s="161"/>
      <c r="E637" s="255"/>
      <c r="F637" s="396">
        <v>0</v>
      </c>
      <c r="G637" s="181"/>
      <c r="H637" s="186"/>
      <c r="I637" s="162"/>
      <c r="J637" s="163"/>
      <c r="K637" s="164"/>
      <c r="L637" s="164"/>
      <c r="M637" s="187"/>
      <c r="N637" s="458"/>
      <c r="O637" s="463"/>
      <c r="P637" s="190"/>
      <c r="Q637" s="165"/>
      <c r="R637" s="166"/>
      <c r="S637" s="191"/>
      <c r="T637" s="195"/>
      <c r="U637" s="167"/>
      <c r="V637" s="196"/>
      <c r="W637" s="199">
        <f t="shared" si="128"/>
        <v>0</v>
      </c>
      <c r="X637" s="344">
        <f>IF(G637&gt;0,HLOOKUP(C637,'Utility Allowances'!$O$33:$S$34,2),0)</f>
        <v>0</v>
      </c>
      <c r="Y637" s="345">
        <f t="shared" si="129"/>
        <v>0</v>
      </c>
      <c r="Z637" s="168">
        <f t="shared" si="130"/>
        <v>0</v>
      </c>
      <c r="AA637" s="346">
        <f t="shared" si="131"/>
        <v>0</v>
      </c>
      <c r="AB637" s="344">
        <f>IF(Y637&gt;0,VLOOKUP($Y637,'Reference Data 2'!$B$7:$C$71,2),0)</f>
        <v>0</v>
      </c>
      <c r="AC637" s="347">
        <f t="shared" si="132"/>
        <v>0</v>
      </c>
      <c r="AD637" s="348">
        <f t="shared" si="133"/>
        <v>0</v>
      </c>
      <c r="AE637" s="349">
        <f>IF(Y637&gt;0,VLOOKUP($Y637,'Reference Data 2'!$B$9:$D$71,3),0)</f>
        <v>0</v>
      </c>
      <c r="AF637" s="347">
        <f t="shared" si="134"/>
        <v>0</v>
      </c>
      <c r="AG637" s="346">
        <f t="shared" si="135"/>
        <v>0</v>
      </c>
      <c r="AH637" s="350">
        <f t="shared" si="136"/>
        <v>0</v>
      </c>
      <c r="AI637" s="351">
        <f t="shared" si="137"/>
        <v>0</v>
      </c>
      <c r="AJ637" s="352">
        <f t="shared" si="138"/>
        <v>0</v>
      </c>
      <c r="AK637" s="349">
        <f>IF(AA637&gt;0,VLOOKUP(C637,'Reference Data 1'!$N$13:$O$17,2),0)</f>
        <v>0</v>
      </c>
      <c r="AL637" s="346">
        <f t="shared" si="139"/>
        <v>0</v>
      </c>
      <c r="AM637" s="353">
        <f t="shared" si="140"/>
        <v>0</v>
      </c>
      <c r="AN637" s="354">
        <f t="shared" si="141"/>
        <v>0</v>
      </c>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c r="GU637" s="23"/>
      <c r="GV637" s="23"/>
      <c r="GW637" s="23"/>
      <c r="GX637" s="23"/>
      <c r="GY637" s="23"/>
      <c r="GZ637" s="23"/>
      <c r="HA637" s="23"/>
      <c r="HB637" s="23"/>
      <c r="HC637" s="23"/>
      <c r="HD637" s="23"/>
      <c r="HE637" s="23"/>
      <c r="HF637" s="23"/>
      <c r="HG637" s="23"/>
      <c r="HH637" s="23"/>
      <c r="HI637" s="23"/>
      <c r="HJ637" s="23"/>
      <c r="HK637" s="23"/>
    </row>
    <row r="638" spans="1:219" ht="13.9" customHeight="1">
      <c r="A638" s="392"/>
      <c r="B638" s="160"/>
      <c r="C638" s="161"/>
      <c r="D638" s="161"/>
      <c r="E638" s="255"/>
      <c r="F638" s="396">
        <v>0</v>
      </c>
      <c r="G638" s="181"/>
      <c r="H638" s="186"/>
      <c r="I638" s="162"/>
      <c r="J638" s="163"/>
      <c r="K638" s="164"/>
      <c r="L638" s="164"/>
      <c r="M638" s="187"/>
      <c r="N638" s="458"/>
      <c r="O638" s="463"/>
      <c r="P638" s="190"/>
      <c r="Q638" s="165"/>
      <c r="R638" s="166"/>
      <c r="S638" s="191"/>
      <c r="T638" s="195"/>
      <c r="U638" s="167"/>
      <c r="V638" s="196"/>
      <c r="W638" s="199">
        <f t="shared" si="128"/>
        <v>0</v>
      </c>
      <c r="X638" s="344">
        <f>IF(G638&gt;0,HLOOKUP(C638,'Utility Allowances'!$O$33:$S$34,2),0)</f>
        <v>0</v>
      </c>
      <c r="Y638" s="345">
        <f t="shared" si="129"/>
        <v>0</v>
      </c>
      <c r="Z638" s="168">
        <f t="shared" si="130"/>
        <v>0</v>
      </c>
      <c r="AA638" s="346">
        <f t="shared" si="131"/>
        <v>0</v>
      </c>
      <c r="AB638" s="344">
        <f>IF(Y638&gt;0,VLOOKUP($Y638,'Reference Data 2'!$B$7:$C$71,2),0)</f>
        <v>0</v>
      </c>
      <c r="AC638" s="347">
        <f t="shared" si="132"/>
        <v>0</v>
      </c>
      <c r="AD638" s="348">
        <f t="shared" si="133"/>
        <v>0</v>
      </c>
      <c r="AE638" s="349">
        <f>IF(Y638&gt;0,VLOOKUP($Y638,'Reference Data 2'!$B$9:$D$71,3),0)</f>
        <v>0</v>
      </c>
      <c r="AF638" s="347">
        <f t="shared" si="134"/>
        <v>0</v>
      </c>
      <c r="AG638" s="346">
        <f t="shared" si="135"/>
        <v>0</v>
      </c>
      <c r="AH638" s="350">
        <f t="shared" si="136"/>
        <v>0</v>
      </c>
      <c r="AI638" s="351">
        <f t="shared" si="137"/>
        <v>0</v>
      </c>
      <c r="AJ638" s="352">
        <f t="shared" si="138"/>
        <v>0</v>
      </c>
      <c r="AK638" s="349">
        <f>IF(AA638&gt;0,VLOOKUP(C638,'Reference Data 1'!$N$13:$O$17,2),0)</f>
        <v>0</v>
      </c>
      <c r="AL638" s="346">
        <f t="shared" si="139"/>
        <v>0</v>
      </c>
      <c r="AM638" s="353">
        <f t="shared" si="140"/>
        <v>0</v>
      </c>
      <c r="AN638" s="354">
        <f t="shared" si="141"/>
        <v>0</v>
      </c>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c r="GU638" s="23"/>
      <c r="GV638" s="23"/>
      <c r="GW638" s="23"/>
      <c r="GX638" s="23"/>
      <c r="GY638" s="23"/>
      <c r="GZ638" s="23"/>
      <c r="HA638" s="23"/>
      <c r="HB638" s="23"/>
      <c r="HC638" s="23"/>
      <c r="HD638" s="23"/>
      <c r="HE638" s="23"/>
      <c r="HF638" s="23"/>
      <c r="HG638" s="23"/>
      <c r="HH638" s="23"/>
      <c r="HI638" s="23"/>
      <c r="HJ638" s="23"/>
      <c r="HK638" s="23"/>
    </row>
    <row r="639" spans="1:219" ht="13.9" customHeight="1">
      <c r="A639" s="392"/>
      <c r="B639" s="160"/>
      <c r="C639" s="161"/>
      <c r="D639" s="161"/>
      <c r="E639" s="255"/>
      <c r="F639" s="396">
        <v>0</v>
      </c>
      <c r="G639" s="181"/>
      <c r="H639" s="186"/>
      <c r="I639" s="162"/>
      <c r="J639" s="163"/>
      <c r="K639" s="164"/>
      <c r="L639" s="164"/>
      <c r="M639" s="187"/>
      <c r="N639" s="458"/>
      <c r="O639" s="463"/>
      <c r="P639" s="190"/>
      <c r="Q639" s="165"/>
      <c r="R639" s="166"/>
      <c r="S639" s="191"/>
      <c r="T639" s="195"/>
      <c r="U639" s="167"/>
      <c r="V639" s="196"/>
      <c r="W639" s="199">
        <f t="shared" si="128"/>
        <v>0</v>
      </c>
      <c r="X639" s="344">
        <f>IF(G639&gt;0,HLOOKUP(C639,'Utility Allowances'!$O$33:$S$34,2),0)</f>
        <v>0</v>
      </c>
      <c r="Y639" s="345">
        <f t="shared" si="129"/>
        <v>0</v>
      </c>
      <c r="Z639" s="168">
        <f t="shared" si="130"/>
        <v>0</v>
      </c>
      <c r="AA639" s="346">
        <f t="shared" si="131"/>
        <v>0</v>
      </c>
      <c r="AB639" s="344">
        <f>IF(Y639&gt;0,VLOOKUP($Y639,'Reference Data 2'!$B$7:$C$71,2),0)</f>
        <v>0</v>
      </c>
      <c r="AC639" s="347">
        <f t="shared" si="132"/>
        <v>0</v>
      </c>
      <c r="AD639" s="348">
        <f t="shared" si="133"/>
        <v>0</v>
      </c>
      <c r="AE639" s="349">
        <f>IF(Y639&gt;0,VLOOKUP($Y639,'Reference Data 2'!$B$9:$D$71,3),0)</f>
        <v>0</v>
      </c>
      <c r="AF639" s="347">
        <f t="shared" si="134"/>
        <v>0</v>
      </c>
      <c r="AG639" s="346">
        <f t="shared" si="135"/>
        <v>0</v>
      </c>
      <c r="AH639" s="350">
        <f t="shared" si="136"/>
        <v>0</v>
      </c>
      <c r="AI639" s="351">
        <f t="shared" si="137"/>
        <v>0</v>
      </c>
      <c r="AJ639" s="352">
        <f t="shared" si="138"/>
        <v>0</v>
      </c>
      <c r="AK639" s="349">
        <f>IF(AA639&gt;0,VLOOKUP(C639,'Reference Data 1'!$N$13:$O$17,2),0)</f>
        <v>0</v>
      </c>
      <c r="AL639" s="346">
        <f t="shared" si="139"/>
        <v>0</v>
      </c>
      <c r="AM639" s="353">
        <f t="shared" si="140"/>
        <v>0</v>
      </c>
      <c r="AN639" s="354">
        <f t="shared" si="141"/>
        <v>0</v>
      </c>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c r="GU639" s="23"/>
      <c r="GV639" s="23"/>
      <c r="GW639" s="23"/>
      <c r="GX639" s="23"/>
      <c r="GY639" s="23"/>
      <c r="GZ639" s="23"/>
      <c r="HA639" s="23"/>
      <c r="HB639" s="23"/>
      <c r="HC639" s="23"/>
      <c r="HD639" s="23"/>
      <c r="HE639" s="23"/>
      <c r="HF639" s="23"/>
      <c r="HG639" s="23"/>
      <c r="HH639" s="23"/>
      <c r="HI639" s="23"/>
      <c r="HJ639" s="23"/>
      <c r="HK639" s="23"/>
    </row>
    <row r="640" spans="1:219" ht="13.9" customHeight="1">
      <c r="A640" s="392"/>
      <c r="B640" s="160"/>
      <c r="C640" s="161"/>
      <c r="D640" s="161"/>
      <c r="E640" s="255"/>
      <c r="F640" s="396">
        <v>0</v>
      </c>
      <c r="G640" s="181"/>
      <c r="H640" s="186"/>
      <c r="I640" s="162"/>
      <c r="J640" s="163"/>
      <c r="K640" s="164"/>
      <c r="L640" s="164"/>
      <c r="M640" s="187"/>
      <c r="N640" s="458"/>
      <c r="O640" s="463"/>
      <c r="P640" s="190"/>
      <c r="Q640" s="165"/>
      <c r="R640" s="166"/>
      <c r="S640" s="191"/>
      <c r="T640" s="195"/>
      <c r="U640" s="167"/>
      <c r="V640" s="196"/>
      <c r="W640" s="199">
        <f t="shared" si="128"/>
        <v>0</v>
      </c>
      <c r="X640" s="344">
        <f>IF(G640&gt;0,HLOOKUP(C640,'Utility Allowances'!$O$33:$S$34,2),0)</f>
        <v>0</v>
      </c>
      <c r="Y640" s="345">
        <f t="shared" si="129"/>
        <v>0</v>
      </c>
      <c r="Z640" s="168">
        <f t="shared" si="130"/>
        <v>0</v>
      </c>
      <c r="AA640" s="346">
        <f t="shared" si="131"/>
        <v>0</v>
      </c>
      <c r="AB640" s="344">
        <f>IF(Y640&gt;0,VLOOKUP($Y640,'Reference Data 2'!$B$7:$C$71,2),0)</f>
        <v>0</v>
      </c>
      <c r="AC640" s="347">
        <f t="shared" si="132"/>
        <v>0</v>
      </c>
      <c r="AD640" s="348">
        <f t="shared" si="133"/>
        <v>0</v>
      </c>
      <c r="AE640" s="349">
        <f>IF(Y640&gt;0,VLOOKUP($Y640,'Reference Data 2'!$B$9:$D$71,3),0)</f>
        <v>0</v>
      </c>
      <c r="AF640" s="347">
        <f t="shared" si="134"/>
        <v>0</v>
      </c>
      <c r="AG640" s="346">
        <f t="shared" si="135"/>
        <v>0</v>
      </c>
      <c r="AH640" s="350">
        <f t="shared" si="136"/>
        <v>0</v>
      </c>
      <c r="AI640" s="351">
        <f t="shared" si="137"/>
        <v>0</v>
      </c>
      <c r="AJ640" s="352">
        <f t="shared" si="138"/>
        <v>0</v>
      </c>
      <c r="AK640" s="349">
        <f>IF(AA640&gt;0,VLOOKUP(C640,'Reference Data 1'!$N$13:$O$17,2),0)</f>
        <v>0</v>
      </c>
      <c r="AL640" s="346">
        <f t="shared" si="139"/>
        <v>0</v>
      </c>
      <c r="AM640" s="353">
        <f t="shared" si="140"/>
        <v>0</v>
      </c>
      <c r="AN640" s="354">
        <f t="shared" si="141"/>
        <v>0</v>
      </c>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c r="GU640" s="23"/>
      <c r="GV640" s="23"/>
      <c r="GW640" s="23"/>
      <c r="GX640" s="23"/>
      <c r="GY640" s="23"/>
      <c r="GZ640" s="23"/>
      <c r="HA640" s="23"/>
      <c r="HB640" s="23"/>
      <c r="HC640" s="23"/>
      <c r="HD640" s="23"/>
      <c r="HE640" s="23"/>
      <c r="HF640" s="23"/>
      <c r="HG640" s="23"/>
      <c r="HH640" s="23"/>
      <c r="HI640" s="23"/>
      <c r="HJ640" s="23"/>
      <c r="HK640" s="23"/>
    </row>
    <row r="641" spans="1:219" ht="13.9" customHeight="1">
      <c r="A641" s="392"/>
      <c r="B641" s="160"/>
      <c r="C641" s="161"/>
      <c r="D641" s="161"/>
      <c r="E641" s="255"/>
      <c r="F641" s="396">
        <v>0</v>
      </c>
      <c r="G641" s="181"/>
      <c r="H641" s="186"/>
      <c r="I641" s="162"/>
      <c r="J641" s="163"/>
      <c r="K641" s="164"/>
      <c r="L641" s="164"/>
      <c r="M641" s="187"/>
      <c r="N641" s="458"/>
      <c r="O641" s="463"/>
      <c r="P641" s="190"/>
      <c r="Q641" s="165"/>
      <c r="R641" s="166"/>
      <c r="S641" s="191"/>
      <c r="T641" s="195"/>
      <c r="U641" s="167"/>
      <c r="V641" s="196"/>
      <c r="W641" s="199">
        <f t="shared" si="128"/>
        <v>0</v>
      </c>
      <c r="X641" s="344">
        <f>IF(G641&gt;0,HLOOKUP(C641,'Utility Allowances'!$O$33:$S$34,2),0)</f>
        <v>0</v>
      </c>
      <c r="Y641" s="345">
        <f t="shared" si="129"/>
        <v>0</v>
      </c>
      <c r="Z641" s="168">
        <f t="shared" si="130"/>
        <v>0</v>
      </c>
      <c r="AA641" s="346">
        <f t="shared" si="131"/>
        <v>0</v>
      </c>
      <c r="AB641" s="344">
        <f>IF(Y641&gt;0,VLOOKUP($Y641,'Reference Data 2'!$B$7:$C$71,2),0)</f>
        <v>0</v>
      </c>
      <c r="AC641" s="347">
        <f t="shared" si="132"/>
        <v>0</v>
      </c>
      <c r="AD641" s="348">
        <f t="shared" si="133"/>
        <v>0</v>
      </c>
      <c r="AE641" s="349">
        <f>IF(Y641&gt;0,VLOOKUP($Y641,'Reference Data 2'!$B$9:$D$71,3),0)</f>
        <v>0</v>
      </c>
      <c r="AF641" s="347">
        <f t="shared" si="134"/>
        <v>0</v>
      </c>
      <c r="AG641" s="346">
        <f t="shared" si="135"/>
        <v>0</v>
      </c>
      <c r="AH641" s="350">
        <f t="shared" si="136"/>
        <v>0</v>
      </c>
      <c r="AI641" s="351">
        <f t="shared" si="137"/>
        <v>0</v>
      </c>
      <c r="AJ641" s="352">
        <f t="shared" si="138"/>
        <v>0</v>
      </c>
      <c r="AK641" s="349">
        <f>IF(AA641&gt;0,VLOOKUP(C641,'Reference Data 1'!$N$13:$O$17,2),0)</f>
        <v>0</v>
      </c>
      <c r="AL641" s="346">
        <f t="shared" si="139"/>
        <v>0</v>
      </c>
      <c r="AM641" s="353">
        <f t="shared" si="140"/>
        <v>0</v>
      </c>
      <c r="AN641" s="354">
        <f t="shared" si="141"/>
        <v>0</v>
      </c>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row>
    <row r="642" spans="1:219" ht="13.9" customHeight="1">
      <c r="A642" s="392"/>
      <c r="B642" s="160"/>
      <c r="C642" s="161"/>
      <c r="D642" s="161"/>
      <c r="E642" s="255"/>
      <c r="F642" s="396">
        <v>0</v>
      </c>
      <c r="G642" s="181"/>
      <c r="H642" s="186"/>
      <c r="I642" s="162"/>
      <c r="J642" s="163"/>
      <c r="K642" s="164"/>
      <c r="L642" s="164"/>
      <c r="M642" s="187"/>
      <c r="N642" s="458"/>
      <c r="O642" s="463"/>
      <c r="P642" s="190"/>
      <c r="Q642" s="165"/>
      <c r="R642" s="166"/>
      <c r="S642" s="191"/>
      <c r="T642" s="195"/>
      <c r="U642" s="167"/>
      <c r="V642" s="196"/>
      <c r="W642" s="199">
        <f t="shared" si="128"/>
        <v>0</v>
      </c>
      <c r="X642" s="344">
        <f>IF(G642&gt;0,HLOOKUP(C642,'Utility Allowances'!$O$33:$S$34,2),0)</f>
        <v>0</v>
      </c>
      <c r="Y642" s="345">
        <f t="shared" si="129"/>
        <v>0</v>
      </c>
      <c r="Z642" s="168">
        <f t="shared" si="130"/>
        <v>0</v>
      </c>
      <c r="AA642" s="346">
        <f t="shared" si="131"/>
        <v>0</v>
      </c>
      <c r="AB642" s="344">
        <f>IF(Y642&gt;0,VLOOKUP($Y642,'Reference Data 2'!$B$7:$C$71,2),0)</f>
        <v>0</v>
      </c>
      <c r="AC642" s="347">
        <f t="shared" si="132"/>
        <v>0</v>
      </c>
      <c r="AD642" s="348">
        <f t="shared" si="133"/>
        <v>0</v>
      </c>
      <c r="AE642" s="349">
        <f>IF(Y642&gt;0,VLOOKUP($Y642,'Reference Data 2'!$B$9:$D$71,3),0)</f>
        <v>0</v>
      </c>
      <c r="AF642" s="347">
        <f t="shared" si="134"/>
        <v>0</v>
      </c>
      <c r="AG642" s="346">
        <f t="shared" si="135"/>
        <v>0</v>
      </c>
      <c r="AH642" s="350">
        <f t="shared" si="136"/>
        <v>0</v>
      </c>
      <c r="AI642" s="351">
        <f t="shared" si="137"/>
        <v>0</v>
      </c>
      <c r="AJ642" s="352">
        <f t="shared" si="138"/>
        <v>0</v>
      </c>
      <c r="AK642" s="349">
        <f>IF(AA642&gt;0,VLOOKUP(C642,'Reference Data 1'!$N$13:$O$17,2),0)</f>
        <v>0</v>
      </c>
      <c r="AL642" s="346">
        <f t="shared" si="139"/>
        <v>0</v>
      </c>
      <c r="AM642" s="353">
        <f t="shared" si="140"/>
        <v>0</v>
      </c>
      <c r="AN642" s="354">
        <f t="shared" si="141"/>
        <v>0</v>
      </c>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c r="GU642" s="23"/>
      <c r="GV642" s="23"/>
      <c r="GW642" s="23"/>
      <c r="GX642" s="23"/>
      <c r="GY642" s="23"/>
      <c r="GZ642" s="23"/>
      <c r="HA642" s="23"/>
      <c r="HB642" s="23"/>
      <c r="HC642" s="23"/>
      <c r="HD642" s="23"/>
      <c r="HE642" s="23"/>
      <c r="HF642" s="23"/>
      <c r="HG642" s="23"/>
      <c r="HH642" s="23"/>
      <c r="HI642" s="23"/>
      <c r="HJ642" s="23"/>
      <c r="HK642" s="23"/>
    </row>
    <row r="643" spans="1:219" ht="13.9" customHeight="1">
      <c r="A643" s="392"/>
      <c r="B643" s="160"/>
      <c r="C643" s="161"/>
      <c r="D643" s="161"/>
      <c r="E643" s="255"/>
      <c r="F643" s="396">
        <v>0</v>
      </c>
      <c r="G643" s="181"/>
      <c r="H643" s="186"/>
      <c r="I643" s="162"/>
      <c r="J643" s="163"/>
      <c r="K643" s="164"/>
      <c r="L643" s="164"/>
      <c r="M643" s="187"/>
      <c r="N643" s="458"/>
      <c r="O643" s="463"/>
      <c r="P643" s="190"/>
      <c r="Q643" s="165"/>
      <c r="R643" s="166"/>
      <c r="S643" s="191"/>
      <c r="T643" s="195"/>
      <c r="U643" s="167"/>
      <c r="V643" s="196"/>
      <c r="W643" s="199">
        <f t="shared" si="128"/>
        <v>0</v>
      </c>
      <c r="X643" s="344">
        <f>IF(G643&gt;0,HLOOKUP(C643,'Utility Allowances'!$O$33:$S$34,2),0)</f>
        <v>0</v>
      </c>
      <c r="Y643" s="345">
        <f t="shared" si="129"/>
        <v>0</v>
      </c>
      <c r="Z643" s="168">
        <f t="shared" si="130"/>
        <v>0</v>
      </c>
      <c r="AA643" s="346">
        <f t="shared" si="131"/>
        <v>0</v>
      </c>
      <c r="AB643" s="344">
        <f>IF(Y643&gt;0,VLOOKUP($Y643,'Reference Data 2'!$B$7:$C$71,2),0)</f>
        <v>0</v>
      </c>
      <c r="AC643" s="347">
        <f t="shared" si="132"/>
        <v>0</v>
      </c>
      <c r="AD643" s="348">
        <f t="shared" si="133"/>
        <v>0</v>
      </c>
      <c r="AE643" s="349">
        <f>IF(Y643&gt;0,VLOOKUP($Y643,'Reference Data 2'!$B$9:$D$71,3),0)</f>
        <v>0</v>
      </c>
      <c r="AF643" s="347">
        <f t="shared" si="134"/>
        <v>0</v>
      </c>
      <c r="AG643" s="346">
        <f t="shared" si="135"/>
        <v>0</v>
      </c>
      <c r="AH643" s="350">
        <f t="shared" si="136"/>
        <v>0</v>
      </c>
      <c r="AI643" s="351">
        <f t="shared" si="137"/>
        <v>0</v>
      </c>
      <c r="AJ643" s="352">
        <f t="shared" si="138"/>
        <v>0</v>
      </c>
      <c r="AK643" s="349">
        <f>IF(AA643&gt;0,VLOOKUP(C643,'Reference Data 1'!$N$13:$O$17,2),0)</f>
        <v>0</v>
      </c>
      <c r="AL643" s="346">
        <f t="shared" si="139"/>
        <v>0</v>
      </c>
      <c r="AM643" s="353">
        <f t="shared" si="140"/>
        <v>0</v>
      </c>
      <c r="AN643" s="354">
        <f t="shared" si="141"/>
        <v>0</v>
      </c>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c r="GU643" s="23"/>
      <c r="GV643" s="23"/>
      <c r="GW643" s="23"/>
      <c r="GX643" s="23"/>
      <c r="GY643" s="23"/>
      <c r="GZ643" s="23"/>
      <c r="HA643" s="23"/>
      <c r="HB643" s="23"/>
      <c r="HC643" s="23"/>
      <c r="HD643" s="23"/>
      <c r="HE643" s="23"/>
      <c r="HF643" s="23"/>
      <c r="HG643" s="23"/>
      <c r="HH643" s="23"/>
      <c r="HI643" s="23"/>
      <c r="HJ643" s="23"/>
      <c r="HK643" s="23"/>
    </row>
    <row r="644" spans="1:219" ht="13.9" customHeight="1">
      <c r="A644" s="392"/>
      <c r="B644" s="160"/>
      <c r="C644" s="161"/>
      <c r="D644" s="161"/>
      <c r="E644" s="255"/>
      <c r="F644" s="396">
        <v>0</v>
      </c>
      <c r="G644" s="181"/>
      <c r="H644" s="186"/>
      <c r="I644" s="162"/>
      <c r="J644" s="163"/>
      <c r="K644" s="164"/>
      <c r="L644" s="164"/>
      <c r="M644" s="187"/>
      <c r="N644" s="458"/>
      <c r="O644" s="463"/>
      <c r="P644" s="190"/>
      <c r="Q644" s="165"/>
      <c r="R644" s="166"/>
      <c r="S644" s="191"/>
      <c r="T644" s="195"/>
      <c r="U644" s="167"/>
      <c r="V644" s="196"/>
      <c r="W644" s="199">
        <f t="shared" si="128"/>
        <v>0</v>
      </c>
      <c r="X644" s="344">
        <f>IF(G644&gt;0,HLOOKUP(C644,'Utility Allowances'!$O$33:$S$34,2),0)</f>
        <v>0</v>
      </c>
      <c r="Y644" s="345">
        <f t="shared" si="129"/>
        <v>0</v>
      </c>
      <c r="Z644" s="168">
        <f t="shared" si="130"/>
        <v>0</v>
      </c>
      <c r="AA644" s="346">
        <f t="shared" si="131"/>
        <v>0</v>
      </c>
      <c r="AB644" s="344">
        <f>IF(Y644&gt;0,VLOOKUP($Y644,'Reference Data 2'!$B$7:$C$71,2),0)</f>
        <v>0</v>
      </c>
      <c r="AC644" s="347">
        <f t="shared" si="132"/>
        <v>0</v>
      </c>
      <c r="AD644" s="348">
        <f t="shared" si="133"/>
        <v>0</v>
      </c>
      <c r="AE644" s="349">
        <f>IF(Y644&gt;0,VLOOKUP($Y644,'Reference Data 2'!$B$9:$D$71,3),0)</f>
        <v>0</v>
      </c>
      <c r="AF644" s="347">
        <f t="shared" si="134"/>
        <v>0</v>
      </c>
      <c r="AG644" s="346">
        <f t="shared" si="135"/>
        <v>0</v>
      </c>
      <c r="AH644" s="350">
        <f t="shared" si="136"/>
        <v>0</v>
      </c>
      <c r="AI644" s="351">
        <f t="shared" si="137"/>
        <v>0</v>
      </c>
      <c r="AJ644" s="352">
        <f t="shared" si="138"/>
        <v>0</v>
      </c>
      <c r="AK644" s="349">
        <f>IF(AA644&gt;0,VLOOKUP(C644,'Reference Data 1'!$N$13:$O$17,2),0)</f>
        <v>0</v>
      </c>
      <c r="AL644" s="346">
        <f t="shared" si="139"/>
        <v>0</v>
      </c>
      <c r="AM644" s="353">
        <f t="shared" si="140"/>
        <v>0</v>
      </c>
      <c r="AN644" s="354">
        <f t="shared" si="141"/>
        <v>0</v>
      </c>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c r="GU644" s="23"/>
      <c r="GV644" s="23"/>
      <c r="GW644" s="23"/>
      <c r="GX644" s="23"/>
      <c r="GY644" s="23"/>
      <c r="GZ644" s="23"/>
      <c r="HA644" s="23"/>
      <c r="HB644" s="23"/>
      <c r="HC644" s="23"/>
      <c r="HD644" s="23"/>
      <c r="HE644" s="23"/>
      <c r="HF644" s="23"/>
      <c r="HG644" s="23"/>
      <c r="HH644" s="23"/>
      <c r="HI644" s="23"/>
      <c r="HJ644" s="23"/>
      <c r="HK644" s="23"/>
    </row>
    <row r="645" spans="1:219" ht="13.9" customHeight="1">
      <c r="A645" s="392"/>
      <c r="B645" s="160"/>
      <c r="C645" s="161"/>
      <c r="D645" s="161"/>
      <c r="E645" s="255"/>
      <c r="F645" s="396">
        <v>0</v>
      </c>
      <c r="G645" s="181"/>
      <c r="H645" s="186"/>
      <c r="I645" s="162"/>
      <c r="J645" s="163"/>
      <c r="K645" s="164"/>
      <c r="L645" s="164"/>
      <c r="M645" s="187"/>
      <c r="N645" s="458"/>
      <c r="O645" s="463"/>
      <c r="P645" s="190"/>
      <c r="Q645" s="165"/>
      <c r="R645" s="166"/>
      <c r="S645" s="191"/>
      <c r="T645" s="195"/>
      <c r="U645" s="167"/>
      <c r="V645" s="196"/>
      <c r="W645" s="199">
        <f t="shared" si="128"/>
        <v>0</v>
      </c>
      <c r="X645" s="344">
        <f>IF(G645&gt;0,HLOOKUP(C645,'Utility Allowances'!$O$33:$S$34,2),0)</f>
        <v>0</v>
      </c>
      <c r="Y645" s="345">
        <f t="shared" si="129"/>
        <v>0</v>
      </c>
      <c r="Z645" s="168">
        <f t="shared" si="130"/>
        <v>0</v>
      </c>
      <c r="AA645" s="346">
        <f t="shared" si="131"/>
        <v>0</v>
      </c>
      <c r="AB645" s="344">
        <f>IF(Y645&gt;0,VLOOKUP($Y645,'Reference Data 2'!$B$7:$C$71,2),0)</f>
        <v>0</v>
      </c>
      <c r="AC645" s="347">
        <f t="shared" si="132"/>
        <v>0</v>
      </c>
      <c r="AD645" s="348">
        <f t="shared" si="133"/>
        <v>0</v>
      </c>
      <c r="AE645" s="349">
        <f>IF(Y645&gt;0,VLOOKUP($Y645,'Reference Data 2'!$B$9:$D$71,3),0)</f>
        <v>0</v>
      </c>
      <c r="AF645" s="347">
        <f t="shared" si="134"/>
        <v>0</v>
      </c>
      <c r="AG645" s="346">
        <f t="shared" si="135"/>
        <v>0</v>
      </c>
      <c r="AH645" s="350">
        <f t="shared" si="136"/>
        <v>0</v>
      </c>
      <c r="AI645" s="351">
        <f t="shared" si="137"/>
        <v>0</v>
      </c>
      <c r="AJ645" s="352">
        <f t="shared" si="138"/>
        <v>0</v>
      </c>
      <c r="AK645" s="349">
        <f>IF(AA645&gt;0,VLOOKUP(C645,'Reference Data 1'!$N$13:$O$17,2),0)</f>
        <v>0</v>
      </c>
      <c r="AL645" s="346">
        <f t="shared" si="139"/>
        <v>0</v>
      </c>
      <c r="AM645" s="353">
        <f t="shared" si="140"/>
        <v>0</v>
      </c>
      <c r="AN645" s="354">
        <f t="shared" si="141"/>
        <v>0</v>
      </c>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c r="GU645" s="23"/>
      <c r="GV645" s="23"/>
      <c r="GW645" s="23"/>
      <c r="GX645" s="23"/>
      <c r="GY645" s="23"/>
      <c r="GZ645" s="23"/>
      <c r="HA645" s="23"/>
      <c r="HB645" s="23"/>
      <c r="HC645" s="23"/>
      <c r="HD645" s="23"/>
      <c r="HE645" s="23"/>
      <c r="HF645" s="23"/>
      <c r="HG645" s="23"/>
      <c r="HH645" s="23"/>
      <c r="HI645" s="23"/>
      <c r="HJ645" s="23"/>
      <c r="HK645" s="23"/>
    </row>
    <row r="646" spans="1:219" ht="13.9" customHeight="1">
      <c r="A646" s="392"/>
      <c r="B646" s="160"/>
      <c r="C646" s="161"/>
      <c r="D646" s="161"/>
      <c r="E646" s="255"/>
      <c r="F646" s="396">
        <v>0</v>
      </c>
      <c r="G646" s="181"/>
      <c r="H646" s="186"/>
      <c r="I646" s="162"/>
      <c r="J646" s="163"/>
      <c r="K646" s="164"/>
      <c r="L646" s="164"/>
      <c r="M646" s="187"/>
      <c r="N646" s="458"/>
      <c r="O646" s="463"/>
      <c r="P646" s="190"/>
      <c r="Q646" s="165"/>
      <c r="R646" s="166"/>
      <c r="S646" s="191"/>
      <c r="T646" s="195"/>
      <c r="U646" s="167"/>
      <c r="V646" s="196"/>
      <c r="W646" s="199">
        <f t="shared" si="128"/>
        <v>0</v>
      </c>
      <c r="X646" s="344">
        <f>IF(G646&gt;0,HLOOKUP(C646,'Utility Allowances'!$O$33:$S$34,2),0)</f>
        <v>0</v>
      </c>
      <c r="Y646" s="345">
        <f t="shared" si="129"/>
        <v>0</v>
      </c>
      <c r="Z646" s="168">
        <f t="shared" si="130"/>
        <v>0</v>
      </c>
      <c r="AA646" s="346">
        <f t="shared" si="131"/>
        <v>0</v>
      </c>
      <c r="AB646" s="344">
        <f>IF(Y646&gt;0,VLOOKUP($Y646,'Reference Data 2'!$B$7:$C$71,2),0)</f>
        <v>0</v>
      </c>
      <c r="AC646" s="347">
        <f t="shared" si="132"/>
        <v>0</v>
      </c>
      <c r="AD646" s="348">
        <f t="shared" si="133"/>
        <v>0</v>
      </c>
      <c r="AE646" s="349">
        <f>IF(Y646&gt;0,VLOOKUP($Y646,'Reference Data 2'!$B$9:$D$71,3),0)</f>
        <v>0</v>
      </c>
      <c r="AF646" s="347">
        <f t="shared" si="134"/>
        <v>0</v>
      </c>
      <c r="AG646" s="346">
        <f t="shared" si="135"/>
        <v>0</v>
      </c>
      <c r="AH646" s="350">
        <f t="shared" si="136"/>
        <v>0</v>
      </c>
      <c r="AI646" s="351">
        <f t="shared" si="137"/>
        <v>0</v>
      </c>
      <c r="AJ646" s="352">
        <f t="shared" si="138"/>
        <v>0</v>
      </c>
      <c r="AK646" s="349">
        <f>IF(AA646&gt;0,VLOOKUP(C646,'Reference Data 1'!$N$13:$O$17,2),0)</f>
        <v>0</v>
      </c>
      <c r="AL646" s="346">
        <f t="shared" si="139"/>
        <v>0</v>
      </c>
      <c r="AM646" s="353">
        <f t="shared" si="140"/>
        <v>0</v>
      </c>
      <c r="AN646" s="354">
        <f t="shared" si="141"/>
        <v>0</v>
      </c>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c r="GU646" s="23"/>
      <c r="GV646" s="23"/>
      <c r="GW646" s="23"/>
      <c r="GX646" s="23"/>
      <c r="GY646" s="23"/>
      <c r="GZ646" s="23"/>
      <c r="HA646" s="23"/>
      <c r="HB646" s="23"/>
      <c r="HC646" s="23"/>
      <c r="HD646" s="23"/>
      <c r="HE646" s="23"/>
      <c r="HF646" s="23"/>
      <c r="HG646" s="23"/>
      <c r="HH646" s="23"/>
      <c r="HI646" s="23"/>
      <c r="HJ646" s="23"/>
      <c r="HK646" s="23"/>
    </row>
    <row r="647" spans="1:219" ht="13.9" customHeight="1">
      <c r="A647" s="392"/>
      <c r="B647" s="160"/>
      <c r="C647" s="161"/>
      <c r="D647" s="161"/>
      <c r="E647" s="255"/>
      <c r="F647" s="396">
        <v>0</v>
      </c>
      <c r="G647" s="181"/>
      <c r="H647" s="186"/>
      <c r="I647" s="162"/>
      <c r="J647" s="163"/>
      <c r="K647" s="164"/>
      <c r="L647" s="164"/>
      <c r="M647" s="187"/>
      <c r="N647" s="458"/>
      <c r="O647" s="463"/>
      <c r="P647" s="190"/>
      <c r="Q647" s="165"/>
      <c r="R647" s="166"/>
      <c r="S647" s="191"/>
      <c r="T647" s="195"/>
      <c r="U647" s="167"/>
      <c r="V647" s="196"/>
      <c r="W647" s="199">
        <f t="shared" si="128"/>
        <v>0</v>
      </c>
      <c r="X647" s="344">
        <f>IF(G647&gt;0,HLOOKUP(C647,'Utility Allowances'!$O$33:$S$34,2),0)</f>
        <v>0</v>
      </c>
      <c r="Y647" s="345">
        <f t="shared" si="129"/>
        <v>0</v>
      </c>
      <c r="Z647" s="168">
        <f t="shared" si="130"/>
        <v>0</v>
      </c>
      <c r="AA647" s="346">
        <f t="shared" si="131"/>
        <v>0</v>
      </c>
      <c r="AB647" s="344">
        <f>IF(Y647&gt;0,VLOOKUP($Y647,'Reference Data 2'!$B$7:$C$71,2),0)</f>
        <v>0</v>
      </c>
      <c r="AC647" s="347">
        <f t="shared" si="132"/>
        <v>0</v>
      </c>
      <c r="AD647" s="348">
        <f t="shared" si="133"/>
        <v>0</v>
      </c>
      <c r="AE647" s="349">
        <f>IF(Y647&gt;0,VLOOKUP($Y647,'Reference Data 2'!$B$9:$D$71,3),0)</f>
        <v>0</v>
      </c>
      <c r="AF647" s="347">
        <f t="shared" si="134"/>
        <v>0</v>
      </c>
      <c r="AG647" s="346">
        <f t="shared" si="135"/>
        <v>0</v>
      </c>
      <c r="AH647" s="350">
        <f t="shared" si="136"/>
        <v>0</v>
      </c>
      <c r="AI647" s="351">
        <f t="shared" si="137"/>
        <v>0</v>
      </c>
      <c r="AJ647" s="352">
        <f t="shared" si="138"/>
        <v>0</v>
      </c>
      <c r="AK647" s="349">
        <f>IF(AA647&gt;0,VLOOKUP(C647,'Reference Data 1'!$N$13:$O$17,2),0)</f>
        <v>0</v>
      </c>
      <c r="AL647" s="346">
        <f t="shared" si="139"/>
        <v>0</v>
      </c>
      <c r="AM647" s="353">
        <f t="shared" si="140"/>
        <v>0</v>
      </c>
      <c r="AN647" s="354">
        <f t="shared" si="141"/>
        <v>0</v>
      </c>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c r="GU647" s="23"/>
      <c r="GV647" s="23"/>
      <c r="GW647" s="23"/>
      <c r="GX647" s="23"/>
      <c r="GY647" s="23"/>
      <c r="GZ647" s="23"/>
      <c r="HA647" s="23"/>
      <c r="HB647" s="23"/>
      <c r="HC647" s="23"/>
      <c r="HD647" s="23"/>
      <c r="HE647" s="23"/>
      <c r="HF647" s="23"/>
      <c r="HG647" s="23"/>
      <c r="HH647" s="23"/>
      <c r="HI647" s="23"/>
      <c r="HJ647" s="23"/>
      <c r="HK647" s="23"/>
    </row>
    <row r="648" spans="1:219" ht="13.9" customHeight="1">
      <c r="A648" s="392"/>
      <c r="B648" s="160"/>
      <c r="C648" s="161"/>
      <c r="D648" s="161"/>
      <c r="E648" s="255"/>
      <c r="F648" s="396">
        <v>0</v>
      </c>
      <c r="G648" s="181"/>
      <c r="H648" s="186"/>
      <c r="I648" s="162"/>
      <c r="J648" s="163"/>
      <c r="K648" s="164"/>
      <c r="L648" s="164"/>
      <c r="M648" s="187"/>
      <c r="N648" s="458"/>
      <c r="O648" s="463"/>
      <c r="P648" s="190"/>
      <c r="Q648" s="165"/>
      <c r="R648" s="166"/>
      <c r="S648" s="191"/>
      <c r="T648" s="195"/>
      <c r="U648" s="167"/>
      <c r="V648" s="196"/>
      <c r="W648" s="199">
        <f t="shared" si="128"/>
        <v>0</v>
      </c>
      <c r="X648" s="344">
        <f>IF(G648&gt;0,HLOOKUP(C648,'Utility Allowances'!$O$33:$S$34,2),0)</f>
        <v>0</v>
      </c>
      <c r="Y648" s="345">
        <f t="shared" si="129"/>
        <v>0</v>
      </c>
      <c r="Z648" s="168">
        <f t="shared" si="130"/>
        <v>0</v>
      </c>
      <c r="AA648" s="346">
        <f t="shared" si="131"/>
        <v>0</v>
      </c>
      <c r="AB648" s="344">
        <f>IF(Y648&gt;0,VLOOKUP($Y648,'Reference Data 2'!$B$7:$C$71,2),0)</f>
        <v>0</v>
      </c>
      <c r="AC648" s="347">
        <f t="shared" si="132"/>
        <v>0</v>
      </c>
      <c r="AD648" s="348">
        <f t="shared" si="133"/>
        <v>0</v>
      </c>
      <c r="AE648" s="349">
        <f>IF(Y648&gt;0,VLOOKUP($Y648,'Reference Data 2'!$B$9:$D$71,3),0)</f>
        <v>0</v>
      </c>
      <c r="AF648" s="347">
        <f t="shared" si="134"/>
        <v>0</v>
      </c>
      <c r="AG648" s="346">
        <f t="shared" si="135"/>
        <v>0</v>
      </c>
      <c r="AH648" s="350">
        <f t="shared" si="136"/>
        <v>0</v>
      </c>
      <c r="AI648" s="351">
        <f t="shared" si="137"/>
        <v>0</v>
      </c>
      <c r="AJ648" s="352">
        <f t="shared" si="138"/>
        <v>0</v>
      </c>
      <c r="AK648" s="349">
        <f>IF(AA648&gt;0,VLOOKUP(C648,'Reference Data 1'!$N$13:$O$17,2),0)</f>
        <v>0</v>
      </c>
      <c r="AL648" s="346">
        <f t="shared" si="139"/>
        <v>0</v>
      </c>
      <c r="AM648" s="353">
        <f t="shared" si="140"/>
        <v>0</v>
      </c>
      <c r="AN648" s="354">
        <f t="shared" si="141"/>
        <v>0</v>
      </c>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row>
    <row r="649" spans="1:219" ht="13.9" customHeight="1">
      <c r="A649" s="392"/>
      <c r="B649" s="160"/>
      <c r="C649" s="161"/>
      <c r="D649" s="161"/>
      <c r="E649" s="255"/>
      <c r="F649" s="396">
        <v>0</v>
      </c>
      <c r="G649" s="181"/>
      <c r="H649" s="186"/>
      <c r="I649" s="162"/>
      <c r="J649" s="163"/>
      <c r="K649" s="164"/>
      <c r="L649" s="164"/>
      <c r="M649" s="187"/>
      <c r="N649" s="458"/>
      <c r="O649" s="463"/>
      <c r="P649" s="190"/>
      <c r="Q649" s="165"/>
      <c r="R649" s="166"/>
      <c r="S649" s="191"/>
      <c r="T649" s="195"/>
      <c r="U649" s="167"/>
      <c r="V649" s="196"/>
      <c r="W649" s="199">
        <f t="shared" si="128"/>
        <v>0</v>
      </c>
      <c r="X649" s="344">
        <f>IF(G649&gt;0,HLOOKUP(C649,'Utility Allowances'!$O$33:$S$34,2),0)</f>
        <v>0</v>
      </c>
      <c r="Y649" s="345">
        <f t="shared" si="129"/>
        <v>0</v>
      </c>
      <c r="Z649" s="168">
        <f t="shared" si="130"/>
        <v>0</v>
      </c>
      <c r="AA649" s="346">
        <f t="shared" si="131"/>
        <v>0</v>
      </c>
      <c r="AB649" s="344">
        <f>IF(Y649&gt;0,VLOOKUP($Y649,'Reference Data 2'!$B$7:$C$71,2),0)</f>
        <v>0</v>
      </c>
      <c r="AC649" s="347">
        <f t="shared" si="132"/>
        <v>0</v>
      </c>
      <c r="AD649" s="348">
        <f t="shared" si="133"/>
        <v>0</v>
      </c>
      <c r="AE649" s="349">
        <f>IF(Y649&gt;0,VLOOKUP($Y649,'Reference Data 2'!$B$9:$D$71,3),0)</f>
        <v>0</v>
      </c>
      <c r="AF649" s="347">
        <f t="shared" si="134"/>
        <v>0</v>
      </c>
      <c r="AG649" s="346">
        <f t="shared" si="135"/>
        <v>0</v>
      </c>
      <c r="AH649" s="350">
        <f t="shared" si="136"/>
        <v>0</v>
      </c>
      <c r="AI649" s="351">
        <f t="shared" si="137"/>
        <v>0</v>
      </c>
      <c r="AJ649" s="352">
        <f t="shared" si="138"/>
        <v>0</v>
      </c>
      <c r="AK649" s="349">
        <f>IF(AA649&gt;0,VLOOKUP(C649,'Reference Data 1'!$N$13:$O$17,2),0)</f>
        <v>0</v>
      </c>
      <c r="AL649" s="346">
        <f t="shared" si="139"/>
        <v>0</v>
      </c>
      <c r="AM649" s="353">
        <f t="shared" si="140"/>
        <v>0</v>
      </c>
      <c r="AN649" s="354">
        <f t="shared" si="141"/>
        <v>0</v>
      </c>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row>
    <row r="650" spans="1:219" ht="13.9" customHeight="1">
      <c r="A650" s="392"/>
      <c r="B650" s="160"/>
      <c r="C650" s="161"/>
      <c r="D650" s="161"/>
      <c r="E650" s="255"/>
      <c r="F650" s="396">
        <v>0</v>
      </c>
      <c r="G650" s="181"/>
      <c r="H650" s="186"/>
      <c r="I650" s="162"/>
      <c r="J650" s="163"/>
      <c r="K650" s="164"/>
      <c r="L650" s="164"/>
      <c r="M650" s="187"/>
      <c r="N650" s="458"/>
      <c r="O650" s="463"/>
      <c r="P650" s="190"/>
      <c r="Q650" s="165"/>
      <c r="R650" s="166"/>
      <c r="S650" s="191"/>
      <c r="T650" s="195"/>
      <c r="U650" s="167"/>
      <c r="V650" s="196"/>
      <c r="W650" s="199">
        <f t="shared" ref="W650:W713" si="142">IF(U650&gt;0,U650/LOOKUP(T650,IncomeLimits),0)</f>
        <v>0</v>
      </c>
      <c r="X650" s="344">
        <f>IF(G650&gt;0,HLOOKUP(C650,'Utility Allowances'!$O$33:$S$34,2),0)</f>
        <v>0</v>
      </c>
      <c r="Y650" s="345">
        <f t="shared" ref="Y650:Y713" si="143">+G650+C650</f>
        <v>0</v>
      </c>
      <c r="Z650" s="168">
        <f t="shared" ref="Z650:Z713" si="144">+J650+I650</f>
        <v>0</v>
      </c>
      <c r="AA650" s="346">
        <f t="shared" ref="AA650:AA713" si="145">+H650+J650</f>
        <v>0</v>
      </c>
      <c r="AB650" s="344">
        <f>IF(Y650&gt;0,VLOOKUP($Y650,'Reference Data 2'!$B$7:$C$71,2),0)</f>
        <v>0</v>
      </c>
      <c r="AC650" s="347">
        <f t="shared" ref="AC650:AC713" si="146">+AA650-AB650</f>
        <v>0</v>
      </c>
      <c r="AD650" s="348">
        <f t="shared" ref="AD650:AD713" si="147">+IF(AC650&gt;0,AC650,0)</f>
        <v>0</v>
      </c>
      <c r="AE650" s="349">
        <f>IF(Y650&gt;0,VLOOKUP($Y650,'Reference Data 2'!$B$9:$D$71,3),0)</f>
        <v>0</v>
      </c>
      <c r="AF650" s="347">
        <f t="shared" ref="AF650:AF713" si="148">+AA650-AE650</f>
        <v>0</v>
      </c>
      <c r="AG650" s="346">
        <f t="shared" ref="AG650:AG713" si="149">+IF(AF650&gt;0,AF650,0)</f>
        <v>0</v>
      </c>
      <c r="AH650" s="350">
        <f t="shared" ref="AH650:AH713" si="150">+IF(U650&gt;0,(AA650*12)/U650,0)</f>
        <v>0</v>
      </c>
      <c r="AI650" s="351">
        <f t="shared" ref="AI650:AI713" si="151">+IF(AH650&gt;0.5,AH650,0)</f>
        <v>0</v>
      </c>
      <c r="AJ650" s="352">
        <f t="shared" ref="AJ650:AJ713" si="152">+IF(T650&gt;0,IF(C650&gt;0,T650/C650,T650),0)</f>
        <v>0</v>
      </c>
      <c r="AK650" s="349">
        <f>IF(AA650&gt;0,VLOOKUP(C650,'Reference Data 1'!$N$13:$O$17,2),0)</f>
        <v>0</v>
      </c>
      <c r="AL650" s="346">
        <f t="shared" ref="AL650:AL713" si="153">+AK650-AA650</f>
        <v>0</v>
      </c>
      <c r="AM650" s="353">
        <f t="shared" ref="AM650:AM713" si="154">+C650+E650</f>
        <v>0</v>
      </c>
      <c r="AN650" s="354">
        <f t="shared" ref="AN650:AN713" si="155">+IF(F650=1,C650+0.1,IF(F650=2,C650+0.2,0))</f>
        <v>0</v>
      </c>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row>
    <row r="651" spans="1:219" ht="13.9" customHeight="1">
      <c r="A651" s="392"/>
      <c r="B651" s="160"/>
      <c r="C651" s="161"/>
      <c r="D651" s="161"/>
      <c r="E651" s="255"/>
      <c r="F651" s="396">
        <v>0</v>
      </c>
      <c r="G651" s="181"/>
      <c r="H651" s="186"/>
      <c r="I651" s="162"/>
      <c r="J651" s="163"/>
      <c r="K651" s="164"/>
      <c r="L651" s="164"/>
      <c r="M651" s="187"/>
      <c r="N651" s="458"/>
      <c r="O651" s="463"/>
      <c r="P651" s="190"/>
      <c r="Q651" s="165"/>
      <c r="R651" s="166"/>
      <c r="S651" s="191"/>
      <c r="T651" s="195"/>
      <c r="U651" s="167"/>
      <c r="V651" s="196"/>
      <c r="W651" s="199">
        <f t="shared" si="142"/>
        <v>0</v>
      </c>
      <c r="X651" s="344">
        <f>IF(G651&gt;0,HLOOKUP(C651,'Utility Allowances'!$O$33:$S$34,2),0)</f>
        <v>0</v>
      </c>
      <c r="Y651" s="345">
        <f t="shared" si="143"/>
        <v>0</v>
      </c>
      <c r="Z651" s="168">
        <f t="shared" si="144"/>
        <v>0</v>
      </c>
      <c r="AA651" s="346">
        <f t="shared" si="145"/>
        <v>0</v>
      </c>
      <c r="AB651" s="344">
        <f>IF(Y651&gt;0,VLOOKUP($Y651,'Reference Data 2'!$B$7:$C$71,2),0)</f>
        <v>0</v>
      </c>
      <c r="AC651" s="347">
        <f t="shared" si="146"/>
        <v>0</v>
      </c>
      <c r="AD651" s="348">
        <f t="shared" si="147"/>
        <v>0</v>
      </c>
      <c r="AE651" s="349">
        <f>IF(Y651&gt;0,VLOOKUP($Y651,'Reference Data 2'!$B$9:$D$71,3),0)</f>
        <v>0</v>
      </c>
      <c r="AF651" s="347">
        <f t="shared" si="148"/>
        <v>0</v>
      </c>
      <c r="AG651" s="346">
        <f t="shared" si="149"/>
        <v>0</v>
      </c>
      <c r="AH651" s="350">
        <f t="shared" si="150"/>
        <v>0</v>
      </c>
      <c r="AI651" s="351">
        <f t="shared" si="151"/>
        <v>0</v>
      </c>
      <c r="AJ651" s="352">
        <f t="shared" si="152"/>
        <v>0</v>
      </c>
      <c r="AK651" s="349">
        <f>IF(AA651&gt;0,VLOOKUP(C651,'Reference Data 1'!$N$13:$O$17,2),0)</f>
        <v>0</v>
      </c>
      <c r="AL651" s="346">
        <f t="shared" si="153"/>
        <v>0</v>
      </c>
      <c r="AM651" s="353">
        <f t="shared" si="154"/>
        <v>0</v>
      </c>
      <c r="AN651" s="354">
        <f t="shared" si="155"/>
        <v>0</v>
      </c>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row>
    <row r="652" spans="1:219" ht="13.9" customHeight="1">
      <c r="A652" s="392"/>
      <c r="B652" s="160"/>
      <c r="C652" s="161"/>
      <c r="D652" s="161"/>
      <c r="E652" s="255"/>
      <c r="F652" s="396">
        <v>0</v>
      </c>
      <c r="G652" s="181"/>
      <c r="H652" s="186"/>
      <c r="I652" s="162"/>
      <c r="J652" s="163"/>
      <c r="K652" s="164"/>
      <c r="L652" s="164"/>
      <c r="M652" s="187"/>
      <c r="N652" s="458"/>
      <c r="O652" s="463"/>
      <c r="P652" s="190"/>
      <c r="Q652" s="165"/>
      <c r="R652" s="166"/>
      <c r="S652" s="191"/>
      <c r="T652" s="195"/>
      <c r="U652" s="167"/>
      <c r="V652" s="196"/>
      <c r="W652" s="199">
        <f t="shared" si="142"/>
        <v>0</v>
      </c>
      <c r="X652" s="344">
        <f>IF(G652&gt;0,HLOOKUP(C652,'Utility Allowances'!$O$33:$S$34,2),0)</f>
        <v>0</v>
      </c>
      <c r="Y652" s="345">
        <f t="shared" si="143"/>
        <v>0</v>
      </c>
      <c r="Z652" s="168">
        <f t="shared" si="144"/>
        <v>0</v>
      </c>
      <c r="AA652" s="346">
        <f t="shared" si="145"/>
        <v>0</v>
      </c>
      <c r="AB652" s="344">
        <f>IF(Y652&gt;0,VLOOKUP($Y652,'Reference Data 2'!$B$7:$C$71,2),0)</f>
        <v>0</v>
      </c>
      <c r="AC652" s="347">
        <f t="shared" si="146"/>
        <v>0</v>
      </c>
      <c r="AD652" s="348">
        <f t="shared" si="147"/>
        <v>0</v>
      </c>
      <c r="AE652" s="349">
        <f>IF(Y652&gt;0,VLOOKUP($Y652,'Reference Data 2'!$B$9:$D$71,3),0)</f>
        <v>0</v>
      </c>
      <c r="AF652" s="347">
        <f t="shared" si="148"/>
        <v>0</v>
      </c>
      <c r="AG652" s="346">
        <f t="shared" si="149"/>
        <v>0</v>
      </c>
      <c r="AH652" s="350">
        <f t="shared" si="150"/>
        <v>0</v>
      </c>
      <c r="AI652" s="351">
        <f t="shared" si="151"/>
        <v>0</v>
      </c>
      <c r="AJ652" s="352">
        <f t="shared" si="152"/>
        <v>0</v>
      </c>
      <c r="AK652" s="349">
        <f>IF(AA652&gt;0,VLOOKUP(C652,'Reference Data 1'!$N$13:$O$17,2),0)</f>
        <v>0</v>
      </c>
      <c r="AL652" s="346">
        <f t="shared" si="153"/>
        <v>0</v>
      </c>
      <c r="AM652" s="353">
        <f t="shared" si="154"/>
        <v>0</v>
      </c>
      <c r="AN652" s="354">
        <f t="shared" si="155"/>
        <v>0</v>
      </c>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row>
    <row r="653" spans="1:219" ht="13.9" customHeight="1">
      <c r="A653" s="392"/>
      <c r="B653" s="160"/>
      <c r="C653" s="161"/>
      <c r="D653" s="161"/>
      <c r="E653" s="255"/>
      <c r="F653" s="396">
        <v>0</v>
      </c>
      <c r="G653" s="181"/>
      <c r="H653" s="186"/>
      <c r="I653" s="162"/>
      <c r="J653" s="163"/>
      <c r="K653" s="164"/>
      <c r="L653" s="164"/>
      <c r="M653" s="187"/>
      <c r="N653" s="458"/>
      <c r="O653" s="463"/>
      <c r="P653" s="190"/>
      <c r="Q653" s="165"/>
      <c r="R653" s="166"/>
      <c r="S653" s="191"/>
      <c r="T653" s="195"/>
      <c r="U653" s="167"/>
      <c r="V653" s="196"/>
      <c r="W653" s="199">
        <f t="shared" si="142"/>
        <v>0</v>
      </c>
      <c r="X653" s="344">
        <f>IF(G653&gt;0,HLOOKUP(C653,'Utility Allowances'!$O$33:$S$34,2),0)</f>
        <v>0</v>
      </c>
      <c r="Y653" s="345">
        <f t="shared" si="143"/>
        <v>0</v>
      </c>
      <c r="Z653" s="168">
        <f t="shared" si="144"/>
        <v>0</v>
      </c>
      <c r="AA653" s="346">
        <f t="shared" si="145"/>
        <v>0</v>
      </c>
      <c r="AB653" s="344">
        <f>IF(Y653&gt;0,VLOOKUP($Y653,'Reference Data 2'!$B$7:$C$71,2),0)</f>
        <v>0</v>
      </c>
      <c r="AC653" s="347">
        <f t="shared" si="146"/>
        <v>0</v>
      </c>
      <c r="AD653" s="348">
        <f t="shared" si="147"/>
        <v>0</v>
      </c>
      <c r="AE653" s="349">
        <f>IF(Y653&gt;0,VLOOKUP($Y653,'Reference Data 2'!$B$9:$D$71,3),0)</f>
        <v>0</v>
      </c>
      <c r="AF653" s="347">
        <f t="shared" si="148"/>
        <v>0</v>
      </c>
      <c r="AG653" s="346">
        <f t="shared" si="149"/>
        <v>0</v>
      </c>
      <c r="AH653" s="350">
        <f t="shared" si="150"/>
        <v>0</v>
      </c>
      <c r="AI653" s="351">
        <f t="shared" si="151"/>
        <v>0</v>
      </c>
      <c r="AJ653" s="352">
        <f t="shared" si="152"/>
        <v>0</v>
      </c>
      <c r="AK653" s="349">
        <f>IF(AA653&gt;0,VLOOKUP(C653,'Reference Data 1'!$N$13:$O$17,2),0)</f>
        <v>0</v>
      </c>
      <c r="AL653" s="346">
        <f t="shared" si="153"/>
        <v>0</v>
      </c>
      <c r="AM653" s="353">
        <f t="shared" si="154"/>
        <v>0</v>
      </c>
      <c r="AN653" s="354">
        <f t="shared" si="155"/>
        <v>0</v>
      </c>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row>
    <row r="654" spans="1:219" ht="13.9" customHeight="1">
      <c r="A654" s="392"/>
      <c r="B654" s="160"/>
      <c r="C654" s="161"/>
      <c r="D654" s="161"/>
      <c r="E654" s="255"/>
      <c r="F654" s="396">
        <v>0</v>
      </c>
      <c r="G654" s="181"/>
      <c r="H654" s="186"/>
      <c r="I654" s="162"/>
      <c r="J654" s="163"/>
      <c r="K654" s="164"/>
      <c r="L654" s="164"/>
      <c r="M654" s="187"/>
      <c r="N654" s="458"/>
      <c r="O654" s="463"/>
      <c r="P654" s="190"/>
      <c r="Q654" s="165"/>
      <c r="R654" s="166"/>
      <c r="S654" s="191"/>
      <c r="T654" s="195"/>
      <c r="U654" s="167"/>
      <c r="V654" s="196"/>
      <c r="W654" s="199">
        <f t="shared" si="142"/>
        <v>0</v>
      </c>
      <c r="X654" s="344">
        <f>IF(G654&gt;0,HLOOKUP(C654,'Utility Allowances'!$O$33:$S$34,2),0)</f>
        <v>0</v>
      </c>
      <c r="Y654" s="345">
        <f t="shared" si="143"/>
        <v>0</v>
      </c>
      <c r="Z654" s="168">
        <f t="shared" si="144"/>
        <v>0</v>
      </c>
      <c r="AA654" s="346">
        <f t="shared" si="145"/>
        <v>0</v>
      </c>
      <c r="AB654" s="344">
        <f>IF(Y654&gt;0,VLOOKUP($Y654,'Reference Data 2'!$B$7:$C$71,2),0)</f>
        <v>0</v>
      </c>
      <c r="AC654" s="347">
        <f t="shared" si="146"/>
        <v>0</v>
      </c>
      <c r="AD654" s="348">
        <f t="shared" si="147"/>
        <v>0</v>
      </c>
      <c r="AE654" s="349">
        <f>IF(Y654&gt;0,VLOOKUP($Y654,'Reference Data 2'!$B$9:$D$71,3),0)</f>
        <v>0</v>
      </c>
      <c r="AF654" s="347">
        <f t="shared" si="148"/>
        <v>0</v>
      </c>
      <c r="AG654" s="346">
        <f t="shared" si="149"/>
        <v>0</v>
      </c>
      <c r="AH654" s="350">
        <f t="shared" si="150"/>
        <v>0</v>
      </c>
      <c r="AI654" s="351">
        <f t="shared" si="151"/>
        <v>0</v>
      </c>
      <c r="AJ654" s="352">
        <f t="shared" si="152"/>
        <v>0</v>
      </c>
      <c r="AK654" s="349">
        <f>IF(AA654&gt;0,VLOOKUP(C654,'Reference Data 1'!$N$13:$O$17,2),0)</f>
        <v>0</v>
      </c>
      <c r="AL654" s="346">
        <f t="shared" si="153"/>
        <v>0</v>
      </c>
      <c r="AM654" s="353">
        <f t="shared" si="154"/>
        <v>0</v>
      </c>
      <c r="AN654" s="354">
        <f t="shared" si="155"/>
        <v>0</v>
      </c>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row>
    <row r="655" spans="1:219" ht="13.9" customHeight="1">
      <c r="A655" s="392"/>
      <c r="B655" s="160"/>
      <c r="C655" s="161"/>
      <c r="D655" s="161"/>
      <c r="E655" s="255"/>
      <c r="F655" s="396">
        <v>0</v>
      </c>
      <c r="G655" s="181"/>
      <c r="H655" s="186"/>
      <c r="I655" s="162"/>
      <c r="J655" s="163"/>
      <c r="K655" s="164"/>
      <c r="L655" s="164"/>
      <c r="M655" s="187"/>
      <c r="N655" s="458"/>
      <c r="O655" s="463"/>
      <c r="P655" s="190"/>
      <c r="Q655" s="165"/>
      <c r="R655" s="166"/>
      <c r="S655" s="191"/>
      <c r="T655" s="195"/>
      <c r="U655" s="167"/>
      <c r="V655" s="196"/>
      <c r="W655" s="199">
        <f t="shared" si="142"/>
        <v>0</v>
      </c>
      <c r="X655" s="344">
        <f>IF(G655&gt;0,HLOOKUP(C655,'Utility Allowances'!$O$33:$S$34,2),0)</f>
        <v>0</v>
      </c>
      <c r="Y655" s="345">
        <f t="shared" si="143"/>
        <v>0</v>
      </c>
      <c r="Z655" s="168">
        <f t="shared" si="144"/>
        <v>0</v>
      </c>
      <c r="AA655" s="346">
        <f t="shared" si="145"/>
        <v>0</v>
      </c>
      <c r="AB655" s="344">
        <f>IF(Y655&gt;0,VLOOKUP($Y655,'Reference Data 2'!$B$7:$C$71,2),0)</f>
        <v>0</v>
      </c>
      <c r="AC655" s="347">
        <f t="shared" si="146"/>
        <v>0</v>
      </c>
      <c r="AD655" s="348">
        <f t="shared" si="147"/>
        <v>0</v>
      </c>
      <c r="AE655" s="349">
        <f>IF(Y655&gt;0,VLOOKUP($Y655,'Reference Data 2'!$B$9:$D$71,3),0)</f>
        <v>0</v>
      </c>
      <c r="AF655" s="347">
        <f t="shared" si="148"/>
        <v>0</v>
      </c>
      <c r="AG655" s="346">
        <f t="shared" si="149"/>
        <v>0</v>
      </c>
      <c r="AH655" s="350">
        <f t="shared" si="150"/>
        <v>0</v>
      </c>
      <c r="AI655" s="351">
        <f t="shared" si="151"/>
        <v>0</v>
      </c>
      <c r="AJ655" s="352">
        <f t="shared" si="152"/>
        <v>0</v>
      </c>
      <c r="AK655" s="349">
        <f>IF(AA655&gt;0,VLOOKUP(C655,'Reference Data 1'!$N$13:$O$17,2),0)</f>
        <v>0</v>
      </c>
      <c r="AL655" s="346">
        <f t="shared" si="153"/>
        <v>0</v>
      </c>
      <c r="AM655" s="353">
        <f t="shared" si="154"/>
        <v>0</v>
      </c>
      <c r="AN655" s="354">
        <f t="shared" si="155"/>
        <v>0</v>
      </c>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c r="GU655" s="23"/>
      <c r="GV655" s="23"/>
      <c r="GW655" s="23"/>
      <c r="GX655" s="23"/>
      <c r="GY655" s="23"/>
      <c r="GZ655" s="23"/>
      <c r="HA655" s="23"/>
      <c r="HB655" s="23"/>
      <c r="HC655" s="23"/>
      <c r="HD655" s="23"/>
      <c r="HE655" s="23"/>
      <c r="HF655" s="23"/>
      <c r="HG655" s="23"/>
      <c r="HH655" s="23"/>
      <c r="HI655" s="23"/>
      <c r="HJ655" s="23"/>
      <c r="HK655" s="23"/>
    </row>
    <row r="656" spans="1:219" ht="13.9" customHeight="1">
      <c r="A656" s="392"/>
      <c r="B656" s="160"/>
      <c r="C656" s="161"/>
      <c r="D656" s="161"/>
      <c r="E656" s="255"/>
      <c r="F656" s="396">
        <v>0</v>
      </c>
      <c r="G656" s="181"/>
      <c r="H656" s="186"/>
      <c r="I656" s="162"/>
      <c r="J656" s="163"/>
      <c r="K656" s="164"/>
      <c r="L656" s="164"/>
      <c r="M656" s="187"/>
      <c r="N656" s="458"/>
      <c r="O656" s="463"/>
      <c r="P656" s="190"/>
      <c r="Q656" s="165"/>
      <c r="R656" s="166"/>
      <c r="S656" s="191"/>
      <c r="T656" s="195"/>
      <c r="U656" s="167"/>
      <c r="V656" s="196"/>
      <c r="W656" s="199">
        <f t="shared" si="142"/>
        <v>0</v>
      </c>
      <c r="X656" s="344">
        <f>IF(G656&gt;0,HLOOKUP(C656,'Utility Allowances'!$O$33:$S$34,2),0)</f>
        <v>0</v>
      </c>
      <c r="Y656" s="345">
        <f t="shared" si="143"/>
        <v>0</v>
      </c>
      <c r="Z656" s="168">
        <f t="shared" si="144"/>
        <v>0</v>
      </c>
      <c r="AA656" s="346">
        <f t="shared" si="145"/>
        <v>0</v>
      </c>
      <c r="AB656" s="344">
        <f>IF(Y656&gt;0,VLOOKUP($Y656,'Reference Data 2'!$B$7:$C$71,2),0)</f>
        <v>0</v>
      </c>
      <c r="AC656" s="347">
        <f t="shared" si="146"/>
        <v>0</v>
      </c>
      <c r="AD656" s="348">
        <f t="shared" si="147"/>
        <v>0</v>
      </c>
      <c r="AE656" s="349">
        <f>IF(Y656&gt;0,VLOOKUP($Y656,'Reference Data 2'!$B$9:$D$71,3),0)</f>
        <v>0</v>
      </c>
      <c r="AF656" s="347">
        <f t="shared" si="148"/>
        <v>0</v>
      </c>
      <c r="AG656" s="346">
        <f t="shared" si="149"/>
        <v>0</v>
      </c>
      <c r="AH656" s="350">
        <f t="shared" si="150"/>
        <v>0</v>
      </c>
      <c r="AI656" s="351">
        <f t="shared" si="151"/>
        <v>0</v>
      </c>
      <c r="AJ656" s="352">
        <f t="shared" si="152"/>
        <v>0</v>
      </c>
      <c r="AK656" s="349">
        <f>IF(AA656&gt;0,VLOOKUP(C656,'Reference Data 1'!$N$13:$O$17,2),0)</f>
        <v>0</v>
      </c>
      <c r="AL656" s="346">
        <f t="shared" si="153"/>
        <v>0</v>
      </c>
      <c r="AM656" s="353">
        <f t="shared" si="154"/>
        <v>0</v>
      </c>
      <c r="AN656" s="354">
        <f t="shared" si="155"/>
        <v>0</v>
      </c>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c r="GU656" s="23"/>
      <c r="GV656" s="23"/>
      <c r="GW656" s="23"/>
      <c r="GX656" s="23"/>
      <c r="GY656" s="23"/>
      <c r="GZ656" s="23"/>
      <c r="HA656" s="23"/>
      <c r="HB656" s="23"/>
      <c r="HC656" s="23"/>
      <c r="HD656" s="23"/>
      <c r="HE656" s="23"/>
      <c r="HF656" s="23"/>
      <c r="HG656" s="23"/>
      <c r="HH656" s="23"/>
      <c r="HI656" s="23"/>
      <c r="HJ656" s="23"/>
      <c r="HK656" s="23"/>
    </row>
    <row r="657" spans="1:219" ht="13.9" customHeight="1">
      <c r="A657" s="392"/>
      <c r="B657" s="160"/>
      <c r="C657" s="161"/>
      <c r="D657" s="161"/>
      <c r="E657" s="255"/>
      <c r="F657" s="396">
        <v>0</v>
      </c>
      <c r="G657" s="181"/>
      <c r="H657" s="186"/>
      <c r="I657" s="162"/>
      <c r="J657" s="163"/>
      <c r="K657" s="164"/>
      <c r="L657" s="164"/>
      <c r="M657" s="187"/>
      <c r="N657" s="458"/>
      <c r="O657" s="463"/>
      <c r="P657" s="190"/>
      <c r="Q657" s="165"/>
      <c r="R657" s="166"/>
      <c r="S657" s="191"/>
      <c r="T657" s="195"/>
      <c r="U657" s="167"/>
      <c r="V657" s="196"/>
      <c r="W657" s="199">
        <f t="shared" si="142"/>
        <v>0</v>
      </c>
      <c r="X657" s="344">
        <f>IF(G657&gt;0,HLOOKUP(C657,'Utility Allowances'!$O$33:$S$34,2),0)</f>
        <v>0</v>
      </c>
      <c r="Y657" s="345">
        <f t="shared" si="143"/>
        <v>0</v>
      </c>
      <c r="Z657" s="168">
        <f t="shared" si="144"/>
        <v>0</v>
      </c>
      <c r="AA657" s="346">
        <f t="shared" si="145"/>
        <v>0</v>
      </c>
      <c r="AB657" s="344">
        <f>IF(Y657&gt;0,VLOOKUP($Y657,'Reference Data 2'!$B$7:$C$71,2),0)</f>
        <v>0</v>
      </c>
      <c r="AC657" s="347">
        <f t="shared" si="146"/>
        <v>0</v>
      </c>
      <c r="AD657" s="348">
        <f t="shared" si="147"/>
        <v>0</v>
      </c>
      <c r="AE657" s="349">
        <f>IF(Y657&gt;0,VLOOKUP($Y657,'Reference Data 2'!$B$9:$D$71,3),0)</f>
        <v>0</v>
      </c>
      <c r="AF657" s="347">
        <f t="shared" si="148"/>
        <v>0</v>
      </c>
      <c r="AG657" s="346">
        <f t="shared" si="149"/>
        <v>0</v>
      </c>
      <c r="AH657" s="350">
        <f t="shared" si="150"/>
        <v>0</v>
      </c>
      <c r="AI657" s="351">
        <f t="shared" si="151"/>
        <v>0</v>
      </c>
      <c r="AJ657" s="352">
        <f t="shared" si="152"/>
        <v>0</v>
      </c>
      <c r="AK657" s="349">
        <f>IF(AA657&gt;0,VLOOKUP(C657,'Reference Data 1'!$N$13:$O$17,2),0)</f>
        <v>0</v>
      </c>
      <c r="AL657" s="346">
        <f t="shared" si="153"/>
        <v>0</v>
      </c>
      <c r="AM657" s="353">
        <f t="shared" si="154"/>
        <v>0</v>
      </c>
      <c r="AN657" s="354">
        <f t="shared" si="155"/>
        <v>0</v>
      </c>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row>
    <row r="658" spans="1:219" ht="13.9" customHeight="1">
      <c r="A658" s="392"/>
      <c r="B658" s="160"/>
      <c r="C658" s="161"/>
      <c r="D658" s="161"/>
      <c r="E658" s="255"/>
      <c r="F658" s="396">
        <v>0</v>
      </c>
      <c r="G658" s="181"/>
      <c r="H658" s="186"/>
      <c r="I658" s="162"/>
      <c r="J658" s="163"/>
      <c r="K658" s="164"/>
      <c r="L658" s="164"/>
      <c r="M658" s="187"/>
      <c r="N658" s="458"/>
      <c r="O658" s="463"/>
      <c r="P658" s="190"/>
      <c r="Q658" s="165"/>
      <c r="R658" s="166"/>
      <c r="S658" s="191"/>
      <c r="T658" s="195"/>
      <c r="U658" s="167"/>
      <c r="V658" s="196"/>
      <c r="W658" s="199">
        <f t="shared" si="142"/>
        <v>0</v>
      </c>
      <c r="X658" s="344">
        <f>IF(G658&gt;0,HLOOKUP(C658,'Utility Allowances'!$O$33:$S$34,2),0)</f>
        <v>0</v>
      </c>
      <c r="Y658" s="345">
        <f t="shared" si="143"/>
        <v>0</v>
      </c>
      <c r="Z658" s="168">
        <f t="shared" si="144"/>
        <v>0</v>
      </c>
      <c r="AA658" s="346">
        <f t="shared" si="145"/>
        <v>0</v>
      </c>
      <c r="AB658" s="344">
        <f>IF(Y658&gt;0,VLOOKUP($Y658,'Reference Data 2'!$B$7:$C$71,2),0)</f>
        <v>0</v>
      </c>
      <c r="AC658" s="347">
        <f t="shared" si="146"/>
        <v>0</v>
      </c>
      <c r="AD658" s="348">
        <f t="shared" si="147"/>
        <v>0</v>
      </c>
      <c r="AE658" s="349">
        <f>IF(Y658&gt;0,VLOOKUP($Y658,'Reference Data 2'!$B$9:$D$71,3),0)</f>
        <v>0</v>
      </c>
      <c r="AF658" s="347">
        <f t="shared" si="148"/>
        <v>0</v>
      </c>
      <c r="AG658" s="346">
        <f t="shared" si="149"/>
        <v>0</v>
      </c>
      <c r="AH658" s="350">
        <f t="shared" si="150"/>
        <v>0</v>
      </c>
      <c r="AI658" s="351">
        <f t="shared" si="151"/>
        <v>0</v>
      </c>
      <c r="AJ658" s="352">
        <f t="shared" si="152"/>
        <v>0</v>
      </c>
      <c r="AK658" s="349">
        <f>IF(AA658&gt;0,VLOOKUP(C658,'Reference Data 1'!$N$13:$O$17,2),0)</f>
        <v>0</v>
      </c>
      <c r="AL658" s="346">
        <f t="shared" si="153"/>
        <v>0</v>
      </c>
      <c r="AM658" s="353">
        <f t="shared" si="154"/>
        <v>0</v>
      </c>
      <c r="AN658" s="354">
        <f t="shared" si="155"/>
        <v>0</v>
      </c>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c r="GU658" s="23"/>
      <c r="GV658" s="23"/>
      <c r="GW658" s="23"/>
      <c r="GX658" s="23"/>
      <c r="GY658" s="23"/>
      <c r="GZ658" s="23"/>
      <c r="HA658" s="23"/>
      <c r="HB658" s="23"/>
      <c r="HC658" s="23"/>
      <c r="HD658" s="23"/>
      <c r="HE658" s="23"/>
      <c r="HF658" s="23"/>
      <c r="HG658" s="23"/>
      <c r="HH658" s="23"/>
      <c r="HI658" s="23"/>
      <c r="HJ658" s="23"/>
      <c r="HK658" s="23"/>
    </row>
    <row r="659" spans="1:219" ht="13.9" customHeight="1">
      <c r="A659" s="392"/>
      <c r="B659" s="160"/>
      <c r="C659" s="161"/>
      <c r="D659" s="161"/>
      <c r="E659" s="255"/>
      <c r="F659" s="396">
        <v>0</v>
      </c>
      <c r="G659" s="181"/>
      <c r="H659" s="186"/>
      <c r="I659" s="162"/>
      <c r="J659" s="163"/>
      <c r="K659" s="164"/>
      <c r="L659" s="164"/>
      <c r="M659" s="187"/>
      <c r="N659" s="458"/>
      <c r="O659" s="463"/>
      <c r="P659" s="190"/>
      <c r="Q659" s="165"/>
      <c r="R659" s="166"/>
      <c r="S659" s="191"/>
      <c r="T659" s="195"/>
      <c r="U659" s="167"/>
      <c r="V659" s="196"/>
      <c r="W659" s="199">
        <f t="shared" si="142"/>
        <v>0</v>
      </c>
      <c r="X659" s="344">
        <f>IF(G659&gt;0,HLOOKUP(C659,'Utility Allowances'!$O$33:$S$34,2),0)</f>
        <v>0</v>
      </c>
      <c r="Y659" s="345">
        <f t="shared" si="143"/>
        <v>0</v>
      </c>
      <c r="Z659" s="168">
        <f t="shared" si="144"/>
        <v>0</v>
      </c>
      <c r="AA659" s="346">
        <f t="shared" si="145"/>
        <v>0</v>
      </c>
      <c r="AB659" s="344">
        <f>IF(Y659&gt;0,VLOOKUP($Y659,'Reference Data 2'!$B$7:$C$71,2),0)</f>
        <v>0</v>
      </c>
      <c r="AC659" s="347">
        <f t="shared" si="146"/>
        <v>0</v>
      </c>
      <c r="AD659" s="348">
        <f t="shared" si="147"/>
        <v>0</v>
      </c>
      <c r="AE659" s="349">
        <f>IF(Y659&gt;0,VLOOKUP($Y659,'Reference Data 2'!$B$9:$D$71,3),0)</f>
        <v>0</v>
      </c>
      <c r="AF659" s="347">
        <f t="shared" si="148"/>
        <v>0</v>
      </c>
      <c r="AG659" s="346">
        <f t="shared" si="149"/>
        <v>0</v>
      </c>
      <c r="AH659" s="350">
        <f t="shared" si="150"/>
        <v>0</v>
      </c>
      <c r="AI659" s="351">
        <f t="shared" si="151"/>
        <v>0</v>
      </c>
      <c r="AJ659" s="352">
        <f t="shared" si="152"/>
        <v>0</v>
      </c>
      <c r="AK659" s="349">
        <f>IF(AA659&gt;0,VLOOKUP(C659,'Reference Data 1'!$N$13:$O$17,2),0)</f>
        <v>0</v>
      </c>
      <c r="AL659" s="346">
        <f t="shared" si="153"/>
        <v>0</v>
      </c>
      <c r="AM659" s="353">
        <f t="shared" si="154"/>
        <v>0</v>
      </c>
      <c r="AN659" s="354">
        <f t="shared" si="155"/>
        <v>0</v>
      </c>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row>
    <row r="660" spans="1:219" ht="13.9" customHeight="1">
      <c r="A660" s="392"/>
      <c r="B660" s="160"/>
      <c r="C660" s="161"/>
      <c r="D660" s="161"/>
      <c r="E660" s="255"/>
      <c r="F660" s="396">
        <v>0</v>
      </c>
      <c r="G660" s="181"/>
      <c r="H660" s="186"/>
      <c r="I660" s="162"/>
      <c r="J660" s="163"/>
      <c r="K660" s="164"/>
      <c r="L660" s="164"/>
      <c r="M660" s="187"/>
      <c r="N660" s="458"/>
      <c r="O660" s="463"/>
      <c r="P660" s="190"/>
      <c r="Q660" s="165"/>
      <c r="R660" s="166"/>
      <c r="S660" s="191"/>
      <c r="T660" s="195"/>
      <c r="U660" s="167"/>
      <c r="V660" s="196"/>
      <c r="W660" s="199">
        <f t="shared" si="142"/>
        <v>0</v>
      </c>
      <c r="X660" s="344">
        <f>IF(G660&gt;0,HLOOKUP(C660,'Utility Allowances'!$O$33:$S$34,2),0)</f>
        <v>0</v>
      </c>
      <c r="Y660" s="345">
        <f t="shared" si="143"/>
        <v>0</v>
      </c>
      <c r="Z660" s="168">
        <f t="shared" si="144"/>
        <v>0</v>
      </c>
      <c r="AA660" s="346">
        <f t="shared" si="145"/>
        <v>0</v>
      </c>
      <c r="AB660" s="344">
        <f>IF(Y660&gt;0,VLOOKUP($Y660,'Reference Data 2'!$B$7:$C$71,2),0)</f>
        <v>0</v>
      </c>
      <c r="AC660" s="347">
        <f t="shared" si="146"/>
        <v>0</v>
      </c>
      <c r="AD660" s="348">
        <f t="shared" si="147"/>
        <v>0</v>
      </c>
      <c r="AE660" s="349">
        <f>IF(Y660&gt;0,VLOOKUP($Y660,'Reference Data 2'!$B$9:$D$71,3),0)</f>
        <v>0</v>
      </c>
      <c r="AF660" s="347">
        <f t="shared" si="148"/>
        <v>0</v>
      </c>
      <c r="AG660" s="346">
        <f t="shared" si="149"/>
        <v>0</v>
      </c>
      <c r="AH660" s="350">
        <f t="shared" si="150"/>
        <v>0</v>
      </c>
      <c r="AI660" s="351">
        <f t="shared" si="151"/>
        <v>0</v>
      </c>
      <c r="AJ660" s="352">
        <f t="shared" si="152"/>
        <v>0</v>
      </c>
      <c r="AK660" s="349">
        <f>IF(AA660&gt;0,VLOOKUP(C660,'Reference Data 1'!$N$13:$O$17,2),0)</f>
        <v>0</v>
      </c>
      <c r="AL660" s="346">
        <f t="shared" si="153"/>
        <v>0</v>
      </c>
      <c r="AM660" s="353">
        <f t="shared" si="154"/>
        <v>0</v>
      </c>
      <c r="AN660" s="354">
        <f t="shared" si="155"/>
        <v>0</v>
      </c>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row>
    <row r="661" spans="1:219" ht="13.9" customHeight="1">
      <c r="A661" s="392"/>
      <c r="B661" s="160"/>
      <c r="C661" s="161"/>
      <c r="D661" s="161"/>
      <c r="E661" s="255"/>
      <c r="F661" s="396">
        <v>0</v>
      </c>
      <c r="G661" s="181"/>
      <c r="H661" s="186"/>
      <c r="I661" s="162"/>
      <c r="J661" s="163"/>
      <c r="K661" s="164"/>
      <c r="L661" s="164"/>
      <c r="M661" s="187"/>
      <c r="N661" s="458"/>
      <c r="O661" s="463"/>
      <c r="P661" s="190"/>
      <c r="Q661" s="165"/>
      <c r="R661" s="166"/>
      <c r="S661" s="191"/>
      <c r="T661" s="195"/>
      <c r="U661" s="167"/>
      <c r="V661" s="196"/>
      <c r="W661" s="199">
        <f t="shared" si="142"/>
        <v>0</v>
      </c>
      <c r="X661" s="344">
        <f>IF(G661&gt;0,HLOOKUP(C661,'Utility Allowances'!$O$33:$S$34,2),0)</f>
        <v>0</v>
      </c>
      <c r="Y661" s="345">
        <f t="shared" si="143"/>
        <v>0</v>
      </c>
      <c r="Z661" s="168">
        <f t="shared" si="144"/>
        <v>0</v>
      </c>
      <c r="AA661" s="346">
        <f t="shared" si="145"/>
        <v>0</v>
      </c>
      <c r="AB661" s="344">
        <f>IF(Y661&gt;0,VLOOKUP($Y661,'Reference Data 2'!$B$7:$C$71,2),0)</f>
        <v>0</v>
      </c>
      <c r="AC661" s="347">
        <f t="shared" si="146"/>
        <v>0</v>
      </c>
      <c r="AD661" s="348">
        <f t="shared" si="147"/>
        <v>0</v>
      </c>
      <c r="AE661" s="349">
        <f>IF(Y661&gt;0,VLOOKUP($Y661,'Reference Data 2'!$B$9:$D$71,3),0)</f>
        <v>0</v>
      </c>
      <c r="AF661" s="347">
        <f t="shared" si="148"/>
        <v>0</v>
      </c>
      <c r="AG661" s="346">
        <f t="shared" si="149"/>
        <v>0</v>
      </c>
      <c r="AH661" s="350">
        <f t="shared" si="150"/>
        <v>0</v>
      </c>
      <c r="AI661" s="351">
        <f t="shared" si="151"/>
        <v>0</v>
      </c>
      <c r="AJ661" s="352">
        <f t="shared" si="152"/>
        <v>0</v>
      </c>
      <c r="AK661" s="349">
        <f>IF(AA661&gt;0,VLOOKUP(C661,'Reference Data 1'!$N$13:$O$17,2),0)</f>
        <v>0</v>
      </c>
      <c r="AL661" s="346">
        <f t="shared" si="153"/>
        <v>0</v>
      </c>
      <c r="AM661" s="353">
        <f t="shared" si="154"/>
        <v>0</v>
      </c>
      <c r="AN661" s="354">
        <f t="shared" si="155"/>
        <v>0</v>
      </c>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row>
    <row r="662" spans="1:219" ht="13.9" customHeight="1">
      <c r="A662" s="392"/>
      <c r="B662" s="160"/>
      <c r="C662" s="161"/>
      <c r="D662" s="161"/>
      <c r="E662" s="255"/>
      <c r="F662" s="396">
        <v>0</v>
      </c>
      <c r="G662" s="181"/>
      <c r="H662" s="186"/>
      <c r="I662" s="162"/>
      <c r="J662" s="163"/>
      <c r="K662" s="164"/>
      <c r="L662" s="164"/>
      <c r="M662" s="187"/>
      <c r="N662" s="458"/>
      <c r="O662" s="463"/>
      <c r="P662" s="190"/>
      <c r="Q662" s="165"/>
      <c r="R662" s="166"/>
      <c r="S662" s="191"/>
      <c r="T662" s="195"/>
      <c r="U662" s="167"/>
      <c r="V662" s="196"/>
      <c r="W662" s="199">
        <f t="shared" si="142"/>
        <v>0</v>
      </c>
      <c r="X662" s="344">
        <f>IF(G662&gt;0,HLOOKUP(C662,'Utility Allowances'!$O$33:$S$34,2),0)</f>
        <v>0</v>
      </c>
      <c r="Y662" s="345">
        <f t="shared" si="143"/>
        <v>0</v>
      </c>
      <c r="Z662" s="168">
        <f t="shared" si="144"/>
        <v>0</v>
      </c>
      <c r="AA662" s="346">
        <f t="shared" si="145"/>
        <v>0</v>
      </c>
      <c r="AB662" s="344">
        <f>IF(Y662&gt;0,VLOOKUP($Y662,'Reference Data 2'!$B$7:$C$71,2),0)</f>
        <v>0</v>
      </c>
      <c r="AC662" s="347">
        <f t="shared" si="146"/>
        <v>0</v>
      </c>
      <c r="AD662" s="348">
        <f t="shared" si="147"/>
        <v>0</v>
      </c>
      <c r="AE662" s="349">
        <f>IF(Y662&gt;0,VLOOKUP($Y662,'Reference Data 2'!$B$9:$D$71,3),0)</f>
        <v>0</v>
      </c>
      <c r="AF662" s="347">
        <f t="shared" si="148"/>
        <v>0</v>
      </c>
      <c r="AG662" s="346">
        <f t="shared" si="149"/>
        <v>0</v>
      </c>
      <c r="AH662" s="350">
        <f t="shared" si="150"/>
        <v>0</v>
      </c>
      <c r="AI662" s="351">
        <f t="shared" si="151"/>
        <v>0</v>
      </c>
      <c r="AJ662" s="352">
        <f t="shared" si="152"/>
        <v>0</v>
      </c>
      <c r="AK662" s="349">
        <f>IF(AA662&gt;0,VLOOKUP(C662,'Reference Data 1'!$N$13:$O$17,2),0)</f>
        <v>0</v>
      </c>
      <c r="AL662" s="346">
        <f t="shared" si="153"/>
        <v>0</v>
      </c>
      <c r="AM662" s="353">
        <f t="shared" si="154"/>
        <v>0</v>
      </c>
      <c r="AN662" s="354">
        <f t="shared" si="155"/>
        <v>0</v>
      </c>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row>
    <row r="663" spans="1:219" ht="13.9" customHeight="1">
      <c r="A663" s="392"/>
      <c r="B663" s="160"/>
      <c r="C663" s="161"/>
      <c r="D663" s="161"/>
      <c r="E663" s="255"/>
      <c r="F663" s="396">
        <v>0</v>
      </c>
      <c r="G663" s="181"/>
      <c r="H663" s="186"/>
      <c r="I663" s="162"/>
      <c r="J663" s="163"/>
      <c r="K663" s="164"/>
      <c r="L663" s="164"/>
      <c r="M663" s="187"/>
      <c r="N663" s="458"/>
      <c r="O663" s="463"/>
      <c r="P663" s="190"/>
      <c r="Q663" s="165"/>
      <c r="R663" s="166"/>
      <c r="S663" s="191"/>
      <c r="T663" s="195"/>
      <c r="U663" s="167"/>
      <c r="V663" s="196"/>
      <c r="W663" s="199">
        <f t="shared" si="142"/>
        <v>0</v>
      </c>
      <c r="X663" s="344">
        <f>IF(G663&gt;0,HLOOKUP(C663,'Utility Allowances'!$O$33:$S$34,2),0)</f>
        <v>0</v>
      </c>
      <c r="Y663" s="345">
        <f t="shared" si="143"/>
        <v>0</v>
      </c>
      <c r="Z663" s="168">
        <f t="shared" si="144"/>
        <v>0</v>
      </c>
      <c r="AA663" s="346">
        <f t="shared" si="145"/>
        <v>0</v>
      </c>
      <c r="AB663" s="344">
        <f>IF(Y663&gt;0,VLOOKUP($Y663,'Reference Data 2'!$B$7:$C$71,2),0)</f>
        <v>0</v>
      </c>
      <c r="AC663" s="347">
        <f t="shared" si="146"/>
        <v>0</v>
      </c>
      <c r="AD663" s="348">
        <f t="shared" si="147"/>
        <v>0</v>
      </c>
      <c r="AE663" s="349">
        <f>IF(Y663&gt;0,VLOOKUP($Y663,'Reference Data 2'!$B$9:$D$71,3),0)</f>
        <v>0</v>
      </c>
      <c r="AF663" s="347">
        <f t="shared" si="148"/>
        <v>0</v>
      </c>
      <c r="AG663" s="346">
        <f t="shared" si="149"/>
        <v>0</v>
      </c>
      <c r="AH663" s="350">
        <f t="shared" si="150"/>
        <v>0</v>
      </c>
      <c r="AI663" s="351">
        <f t="shared" si="151"/>
        <v>0</v>
      </c>
      <c r="AJ663" s="352">
        <f t="shared" si="152"/>
        <v>0</v>
      </c>
      <c r="AK663" s="349">
        <f>IF(AA663&gt;0,VLOOKUP(C663,'Reference Data 1'!$N$13:$O$17,2),0)</f>
        <v>0</v>
      </c>
      <c r="AL663" s="346">
        <f t="shared" si="153"/>
        <v>0</v>
      </c>
      <c r="AM663" s="353">
        <f t="shared" si="154"/>
        <v>0</v>
      </c>
      <c r="AN663" s="354">
        <f t="shared" si="155"/>
        <v>0</v>
      </c>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row>
    <row r="664" spans="1:219" ht="13.9" customHeight="1">
      <c r="A664" s="392"/>
      <c r="B664" s="160"/>
      <c r="C664" s="161"/>
      <c r="D664" s="161"/>
      <c r="E664" s="255"/>
      <c r="F664" s="396">
        <v>0</v>
      </c>
      <c r="G664" s="181"/>
      <c r="H664" s="186"/>
      <c r="I664" s="162"/>
      <c r="J664" s="163"/>
      <c r="K664" s="164"/>
      <c r="L664" s="164"/>
      <c r="M664" s="187"/>
      <c r="N664" s="458"/>
      <c r="O664" s="463"/>
      <c r="P664" s="190"/>
      <c r="Q664" s="165"/>
      <c r="R664" s="166"/>
      <c r="S664" s="191"/>
      <c r="T664" s="195"/>
      <c r="U664" s="167"/>
      <c r="V664" s="196"/>
      <c r="W664" s="199">
        <f t="shared" si="142"/>
        <v>0</v>
      </c>
      <c r="X664" s="344">
        <f>IF(G664&gt;0,HLOOKUP(C664,'Utility Allowances'!$O$33:$S$34,2),0)</f>
        <v>0</v>
      </c>
      <c r="Y664" s="345">
        <f t="shared" si="143"/>
        <v>0</v>
      </c>
      <c r="Z664" s="168">
        <f t="shared" si="144"/>
        <v>0</v>
      </c>
      <c r="AA664" s="346">
        <f t="shared" si="145"/>
        <v>0</v>
      </c>
      <c r="AB664" s="344">
        <f>IF(Y664&gt;0,VLOOKUP($Y664,'Reference Data 2'!$B$7:$C$71,2),0)</f>
        <v>0</v>
      </c>
      <c r="AC664" s="347">
        <f t="shared" si="146"/>
        <v>0</v>
      </c>
      <c r="AD664" s="348">
        <f t="shared" si="147"/>
        <v>0</v>
      </c>
      <c r="AE664" s="349">
        <f>IF(Y664&gt;0,VLOOKUP($Y664,'Reference Data 2'!$B$9:$D$71,3),0)</f>
        <v>0</v>
      </c>
      <c r="AF664" s="347">
        <f t="shared" si="148"/>
        <v>0</v>
      </c>
      <c r="AG664" s="346">
        <f t="shared" si="149"/>
        <v>0</v>
      </c>
      <c r="AH664" s="350">
        <f t="shared" si="150"/>
        <v>0</v>
      </c>
      <c r="AI664" s="351">
        <f t="shared" si="151"/>
        <v>0</v>
      </c>
      <c r="AJ664" s="352">
        <f t="shared" si="152"/>
        <v>0</v>
      </c>
      <c r="AK664" s="349">
        <f>IF(AA664&gt;0,VLOOKUP(C664,'Reference Data 1'!$N$13:$O$17,2),0)</f>
        <v>0</v>
      </c>
      <c r="AL664" s="346">
        <f t="shared" si="153"/>
        <v>0</v>
      </c>
      <c r="AM664" s="353">
        <f t="shared" si="154"/>
        <v>0</v>
      </c>
      <c r="AN664" s="354">
        <f t="shared" si="155"/>
        <v>0</v>
      </c>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row>
    <row r="665" spans="1:219" ht="13.9" customHeight="1">
      <c r="A665" s="392"/>
      <c r="B665" s="160"/>
      <c r="C665" s="161"/>
      <c r="D665" s="161"/>
      <c r="E665" s="255"/>
      <c r="F665" s="396">
        <v>0</v>
      </c>
      <c r="G665" s="181"/>
      <c r="H665" s="186"/>
      <c r="I665" s="162"/>
      <c r="J665" s="163"/>
      <c r="K665" s="164"/>
      <c r="L665" s="164"/>
      <c r="M665" s="187"/>
      <c r="N665" s="458"/>
      <c r="O665" s="463"/>
      <c r="P665" s="190"/>
      <c r="Q665" s="165"/>
      <c r="R665" s="166"/>
      <c r="S665" s="191"/>
      <c r="T665" s="195"/>
      <c r="U665" s="167"/>
      <c r="V665" s="196"/>
      <c r="W665" s="199">
        <f t="shared" si="142"/>
        <v>0</v>
      </c>
      <c r="X665" s="344">
        <f>IF(G665&gt;0,HLOOKUP(C665,'Utility Allowances'!$O$33:$S$34,2),0)</f>
        <v>0</v>
      </c>
      <c r="Y665" s="345">
        <f t="shared" si="143"/>
        <v>0</v>
      </c>
      <c r="Z665" s="168">
        <f t="shared" si="144"/>
        <v>0</v>
      </c>
      <c r="AA665" s="346">
        <f t="shared" si="145"/>
        <v>0</v>
      </c>
      <c r="AB665" s="344">
        <f>IF(Y665&gt;0,VLOOKUP($Y665,'Reference Data 2'!$B$7:$C$71,2),0)</f>
        <v>0</v>
      </c>
      <c r="AC665" s="347">
        <f t="shared" si="146"/>
        <v>0</v>
      </c>
      <c r="AD665" s="348">
        <f t="shared" si="147"/>
        <v>0</v>
      </c>
      <c r="AE665" s="349">
        <f>IF(Y665&gt;0,VLOOKUP($Y665,'Reference Data 2'!$B$9:$D$71,3),0)</f>
        <v>0</v>
      </c>
      <c r="AF665" s="347">
        <f t="shared" si="148"/>
        <v>0</v>
      </c>
      <c r="AG665" s="346">
        <f t="shared" si="149"/>
        <v>0</v>
      </c>
      <c r="AH665" s="350">
        <f t="shared" si="150"/>
        <v>0</v>
      </c>
      <c r="AI665" s="351">
        <f t="shared" si="151"/>
        <v>0</v>
      </c>
      <c r="AJ665" s="352">
        <f t="shared" si="152"/>
        <v>0</v>
      </c>
      <c r="AK665" s="349">
        <f>IF(AA665&gt;0,VLOOKUP(C665,'Reference Data 1'!$N$13:$O$17,2),0)</f>
        <v>0</v>
      </c>
      <c r="AL665" s="346">
        <f t="shared" si="153"/>
        <v>0</v>
      </c>
      <c r="AM665" s="353">
        <f t="shared" si="154"/>
        <v>0</v>
      </c>
      <c r="AN665" s="354">
        <f t="shared" si="155"/>
        <v>0</v>
      </c>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row>
    <row r="666" spans="1:219" ht="13.9" customHeight="1">
      <c r="A666" s="392"/>
      <c r="B666" s="160"/>
      <c r="C666" s="161"/>
      <c r="D666" s="161"/>
      <c r="E666" s="255"/>
      <c r="F666" s="396">
        <v>0</v>
      </c>
      <c r="G666" s="181"/>
      <c r="H666" s="186"/>
      <c r="I666" s="162"/>
      <c r="J666" s="163"/>
      <c r="K666" s="164"/>
      <c r="L666" s="164"/>
      <c r="M666" s="187"/>
      <c r="N666" s="458"/>
      <c r="O666" s="463"/>
      <c r="P666" s="190"/>
      <c r="Q666" s="165"/>
      <c r="R666" s="166"/>
      <c r="S666" s="191"/>
      <c r="T666" s="195"/>
      <c r="U666" s="167"/>
      <c r="V666" s="196"/>
      <c r="W666" s="199">
        <f t="shared" si="142"/>
        <v>0</v>
      </c>
      <c r="X666" s="344">
        <f>IF(G666&gt;0,HLOOKUP(C666,'Utility Allowances'!$O$33:$S$34,2),0)</f>
        <v>0</v>
      </c>
      <c r="Y666" s="345">
        <f t="shared" si="143"/>
        <v>0</v>
      </c>
      <c r="Z666" s="168">
        <f t="shared" si="144"/>
        <v>0</v>
      </c>
      <c r="AA666" s="346">
        <f t="shared" si="145"/>
        <v>0</v>
      </c>
      <c r="AB666" s="344">
        <f>IF(Y666&gt;0,VLOOKUP($Y666,'Reference Data 2'!$B$7:$C$71,2),0)</f>
        <v>0</v>
      </c>
      <c r="AC666" s="347">
        <f t="shared" si="146"/>
        <v>0</v>
      </c>
      <c r="AD666" s="348">
        <f t="shared" si="147"/>
        <v>0</v>
      </c>
      <c r="AE666" s="349">
        <f>IF(Y666&gt;0,VLOOKUP($Y666,'Reference Data 2'!$B$9:$D$71,3),0)</f>
        <v>0</v>
      </c>
      <c r="AF666" s="347">
        <f t="shared" si="148"/>
        <v>0</v>
      </c>
      <c r="AG666" s="346">
        <f t="shared" si="149"/>
        <v>0</v>
      </c>
      <c r="AH666" s="350">
        <f t="shared" si="150"/>
        <v>0</v>
      </c>
      <c r="AI666" s="351">
        <f t="shared" si="151"/>
        <v>0</v>
      </c>
      <c r="AJ666" s="352">
        <f t="shared" si="152"/>
        <v>0</v>
      </c>
      <c r="AK666" s="349">
        <f>IF(AA666&gt;0,VLOOKUP(C666,'Reference Data 1'!$N$13:$O$17,2),0)</f>
        <v>0</v>
      </c>
      <c r="AL666" s="346">
        <f t="shared" si="153"/>
        <v>0</v>
      </c>
      <c r="AM666" s="353">
        <f t="shared" si="154"/>
        <v>0</v>
      </c>
      <c r="AN666" s="354">
        <f t="shared" si="155"/>
        <v>0</v>
      </c>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row>
    <row r="667" spans="1:219" ht="13.9" customHeight="1">
      <c r="A667" s="392"/>
      <c r="B667" s="160"/>
      <c r="C667" s="161"/>
      <c r="D667" s="161"/>
      <c r="E667" s="255"/>
      <c r="F667" s="396">
        <v>0</v>
      </c>
      <c r="G667" s="181"/>
      <c r="H667" s="186"/>
      <c r="I667" s="162"/>
      <c r="J667" s="163"/>
      <c r="K667" s="164"/>
      <c r="L667" s="164"/>
      <c r="M667" s="187"/>
      <c r="N667" s="458"/>
      <c r="O667" s="463"/>
      <c r="P667" s="190"/>
      <c r="Q667" s="165"/>
      <c r="R667" s="166"/>
      <c r="S667" s="191"/>
      <c r="T667" s="195"/>
      <c r="U667" s="167"/>
      <c r="V667" s="196"/>
      <c r="W667" s="199">
        <f t="shared" si="142"/>
        <v>0</v>
      </c>
      <c r="X667" s="344">
        <f>IF(G667&gt;0,HLOOKUP(C667,'Utility Allowances'!$O$33:$S$34,2),0)</f>
        <v>0</v>
      </c>
      <c r="Y667" s="345">
        <f t="shared" si="143"/>
        <v>0</v>
      </c>
      <c r="Z667" s="168">
        <f t="shared" si="144"/>
        <v>0</v>
      </c>
      <c r="AA667" s="346">
        <f t="shared" si="145"/>
        <v>0</v>
      </c>
      <c r="AB667" s="344">
        <f>IF(Y667&gt;0,VLOOKUP($Y667,'Reference Data 2'!$B$7:$C$71,2),0)</f>
        <v>0</v>
      </c>
      <c r="AC667" s="347">
        <f t="shared" si="146"/>
        <v>0</v>
      </c>
      <c r="AD667" s="348">
        <f t="shared" si="147"/>
        <v>0</v>
      </c>
      <c r="AE667" s="349">
        <f>IF(Y667&gt;0,VLOOKUP($Y667,'Reference Data 2'!$B$9:$D$71,3),0)</f>
        <v>0</v>
      </c>
      <c r="AF667" s="347">
        <f t="shared" si="148"/>
        <v>0</v>
      </c>
      <c r="AG667" s="346">
        <f t="shared" si="149"/>
        <v>0</v>
      </c>
      <c r="AH667" s="350">
        <f t="shared" si="150"/>
        <v>0</v>
      </c>
      <c r="AI667" s="351">
        <f t="shared" si="151"/>
        <v>0</v>
      </c>
      <c r="AJ667" s="352">
        <f t="shared" si="152"/>
        <v>0</v>
      </c>
      <c r="AK667" s="349">
        <f>IF(AA667&gt;0,VLOOKUP(C667,'Reference Data 1'!$N$13:$O$17,2),0)</f>
        <v>0</v>
      </c>
      <c r="AL667" s="346">
        <f t="shared" si="153"/>
        <v>0</v>
      </c>
      <c r="AM667" s="353">
        <f t="shared" si="154"/>
        <v>0</v>
      </c>
      <c r="AN667" s="354">
        <f t="shared" si="155"/>
        <v>0</v>
      </c>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row>
    <row r="668" spans="1:219" ht="13.9" customHeight="1">
      <c r="A668" s="392"/>
      <c r="B668" s="160"/>
      <c r="C668" s="161"/>
      <c r="D668" s="161"/>
      <c r="E668" s="255"/>
      <c r="F668" s="396">
        <v>0</v>
      </c>
      <c r="G668" s="181"/>
      <c r="H668" s="186"/>
      <c r="I668" s="162"/>
      <c r="J668" s="163"/>
      <c r="K668" s="164"/>
      <c r="L668" s="164"/>
      <c r="M668" s="187"/>
      <c r="N668" s="458"/>
      <c r="O668" s="463"/>
      <c r="P668" s="190"/>
      <c r="Q668" s="165"/>
      <c r="R668" s="166"/>
      <c r="S668" s="191"/>
      <c r="T668" s="195"/>
      <c r="U668" s="167"/>
      <c r="V668" s="196"/>
      <c r="W668" s="199">
        <f t="shared" si="142"/>
        <v>0</v>
      </c>
      <c r="X668" s="344">
        <f>IF(G668&gt;0,HLOOKUP(C668,'Utility Allowances'!$O$33:$S$34,2),0)</f>
        <v>0</v>
      </c>
      <c r="Y668" s="345">
        <f t="shared" si="143"/>
        <v>0</v>
      </c>
      <c r="Z668" s="168">
        <f t="shared" si="144"/>
        <v>0</v>
      </c>
      <c r="AA668" s="346">
        <f t="shared" si="145"/>
        <v>0</v>
      </c>
      <c r="AB668" s="344">
        <f>IF(Y668&gt;0,VLOOKUP($Y668,'Reference Data 2'!$B$7:$C$71,2),0)</f>
        <v>0</v>
      </c>
      <c r="AC668" s="347">
        <f t="shared" si="146"/>
        <v>0</v>
      </c>
      <c r="AD668" s="348">
        <f t="shared" si="147"/>
        <v>0</v>
      </c>
      <c r="AE668" s="349">
        <f>IF(Y668&gt;0,VLOOKUP($Y668,'Reference Data 2'!$B$9:$D$71,3),0)</f>
        <v>0</v>
      </c>
      <c r="AF668" s="347">
        <f t="shared" si="148"/>
        <v>0</v>
      </c>
      <c r="AG668" s="346">
        <f t="shared" si="149"/>
        <v>0</v>
      </c>
      <c r="AH668" s="350">
        <f t="shared" si="150"/>
        <v>0</v>
      </c>
      <c r="AI668" s="351">
        <f t="shared" si="151"/>
        <v>0</v>
      </c>
      <c r="AJ668" s="352">
        <f t="shared" si="152"/>
        <v>0</v>
      </c>
      <c r="AK668" s="349">
        <f>IF(AA668&gt;0,VLOOKUP(C668,'Reference Data 1'!$N$13:$O$17,2),0)</f>
        <v>0</v>
      </c>
      <c r="AL668" s="346">
        <f t="shared" si="153"/>
        <v>0</v>
      </c>
      <c r="AM668" s="353">
        <f t="shared" si="154"/>
        <v>0</v>
      </c>
      <c r="AN668" s="354">
        <f t="shared" si="155"/>
        <v>0</v>
      </c>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row>
    <row r="669" spans="1:219" ht="13.9" customHeight="1">
      <c r="A669" s="392"/>
      <c r="B669" s="160"/>
      <c r="C669" s="161"/>
      <c r="D669" s="161"/>
      <c r="E669" s="255"/>
      <c r="F669" s="396">
        <v>0</v>
      </c>
      <c r="G669" s="181"/>
      <c r="H669" s="186"/>
      <c r="I669" s="162"/>
      <c r="J669" s="163"/>
      <c r="K669" s="164"/>
      <c r="L669" s="164"/>
      <c r="M669" s="187"/>
      <c r="N669" s="458"/>
      <c r="O669" s="463"/>
      <c r="P669" s="190"/>
      <c r="Q669" s="165"/>
      <c r="R669" s="166"/>
      <c r="S669" s="191"/>
      <c r="T669" s="195"/>
      <c r="U669" s="167"/>
      <c r="V669" s="196"/>
      <c r="W669" s="199">
        <f t="shared" si="142"/>
        <v>0</v>
      </c>
      <c r="X669" s="344">
        <f>IF(G669&gt;0,HLOOKUP(C669,'Utility Allowances'!$O$33:$S$34,2),0)</f>
        <v>0</v>
      </c>
      <c r="Y669" s="345">
        <f t="shared" si="143"/>
        <v>0</v>
      </c>
      <c r="Z669" s="168">
        <f t="shared" si="144"/>
        <v>0</v>
      </c>
      <c r="AA669" s="346">
        <f t="shared" si="145"/>
        <v>0</v>
      </c>
      <c r="AB669" s="344">
        <f>IF(Y669&gt;0,VLOOKUP($Y669,'Reference Data 2'!$B$7:$C$71,2),0)</f>
        <v>0</v>
      </c>
      <c r="AC669" s="347">
        <f t="shared" si="146"/>
        <v>0</v>
      </c>
      <c r="AD669" s="348">
        <f t="shared" si="147"/>
        <v>0</v>
      </c>
      <c r="AE669" s="349">
        <f>IF(Y669&gt;0,VLOOKUP($Y669,'Reference Data 2'!$B$9:$D$71,3),0)</f>
        <v>0</v>
      </c>
      <c r="AF669" s="347">
        <f t="shared" si="148"/>
        <v>0</v>
      </c>
      <c r="AG669" s="346">
        <f t="shared" si="149"/>
        <v>0</v>
      </c>
      <c r="AH669" s="350">
        <f t="shared" si="150"/>
        <v>0</v>
      </c>
      <c r="AI669" s="351">
        <f t="shared" si="151"/>
        <v>0</v>
      </c>
      <c r="AJ669" s="352">
        <f t="shared" si="152"/>
        <v>0</v>
      </c>
      <c r="AK669" s="349">
        <f>IF(AA669&gt;0,VLOOKUP(C669,'Reference Data 1'!$N$13:$O$17,2),0)</f>
        <v>0</v>
      </c>
      <c r="AL669" s="346">
        <f t="shared" si="153"/>
        <v>0</v>
      </c>
      <c r="AM669" s="353">
        <f t="shared" si="154"/>
        <v>0</v>
      </c>
      <c r="AN669" s="354">
        <f t="shared" si="155"/>
        <v>0</v>
      </c>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row>
    <row r="670" spans="1:219" ht="13.9" customHeight="1">
      <c r="A670" s="392"/>
      <c r="B670" s="160"/>
      <c r="C670" s="161"/>
      <c r="D670" s="161"/>
      <c r="E670" s="255"/>
      <c r="F670" s="396">
        <v>0</v>
      </c>
      <c r="G670" s="181"/>
      <c r="H670" s="186"/>
      <c r="I670" s="162"/>
      <c r="J670" s="163"/>
      <c r="K670" s="164"/>
      <c r="L670" s="164"/>
      <c r="M670" s="187"/>
      <c r="N670" s="458"/>
      <c r="O670" s="463"/>
      <c r="P670" s="190"/>
      <c r="Q670" s="165"/>
      <c r="R670" s="166"/>
      <c r="S670" s="191"/>
      <c r="T670" s="195"/>
      <c r="U670" s="167"/>
      <c r="V670" s="196"/>
      <c r="W670" s="199">
        <f t="shared" si="142"/>
        <v>0</v>
      </c>
      <c r="X670" s="344">
        <f>IF(G670&gt;0,HLOOKUP(C670,'Utility Allowances'!$O$33:$S$34,2),0)</f>
        <v>0</v>
      </c>
      <c r="Y670" s="345">
        <f t="shared" si="143"/>
        <v>0</v>
      </c>
      <c r="Z670" s="168">
        <f t="shared" si="144"/>
        <v>0</v>
      </c>
      <c r="AA670" s="346">
        <f t="shared" si="145"/>
        <v>0</v>
      </c>
      <c r="AB670" s="344">
        <f>IF(Y670&gt;0,VLOOKUP($Y670,'Reference Data 2'!$B$7:$C$71,2),0)</f>
        <v>0</v>
      </c>
      <c r="AC670" s="347">
        <f t="shared" si="146"/>
        <v>0</v>
      </c>
      <c r="AD670" s="348">
        <f t="shared" si="147"/>
        <v>0</v>
      </c>
      <c r="AE670" s="349">
        <f>IF(Y670&gt;0,VLOOKUP($Y670,'Reference Data 2'!$B$9:$D$71,3),0)</f>
        <v>0</v>
      </c>
      <c r="AF670" s="347">
        <f t="shared" si="148"/>
        <v>0</v>
      </c>
      <c r="AG670" s="346">
        <f t="shared" si="149"/>
        <v>0</v>
      </c>
      <c r="AH670" s="350">
        <f t="shared" si="150"/>
        <v>0</v>
      </c>
      <c r="AI670" s="351">
        <f t="shared" si="151"/>
        <v>0</v>
      </c>
      <c r="AJ670" s="352">
        <f t="shared" si="152"/>
        <v>0</v>
      </c>
      <c r="AK670" s="349">
        <f>IF(AA670&gt;0,VLOOKUP(C670,'Reference Data 1'!$N$13:$O$17,2),0)</f>
        <v>0</v>
      </c>
      <c r="AL670" s="346">
        <f t="shared" si="153"/>
        <v>0</v>
      </c>
      <c r="AM670" s="353">
        <f t="shared" si="154"/>
        <v>0</v>
      </c>
      <c r="AN670" s="354">
        <f t="shared" si="155"/>
        <v>0</v>
      </c>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row>
    <row r="671" spans="1:219" ht="13.9" customHeight="1">
      <c r="A671" s="392"/>
      <c r="B671" s="160"/>
      <c r="C671" s="161"/>
      <c r="D671" s="161"/>
      <c r="E671" s="255"/>
      <c r="F671" s="396">
        <v>0</v>
      </c>
      <c r="G671" s="181"/>
      <c r="H671" s="186"/>
      <c r="I671" s="162"/>
      <c r="J671" s="163"/>
      <c r="K671" s="164"/>
      <c r="L671" s="164"/>
      <c r="M671" s="187"/>
      <c r="N671" s="458"/>
      <c r="O671" s="463"/>
      <c r="P671" s="190"/>
      <c r="Q671" s="165"/>
      <c r="R671" s="166"/>
      <c r="S671" s="191"/>
      <c r="T671" s="195"/>
      <c r="U671" s="167"/>
      <c r="V671" s="196"/>
      <c r="W671" s="199">
        <f t="shared" si="142"/>
        <v>0</v>
      </c>
      <c r="X671" s="344">
        <f>IF(G671&gt;0,HLOOKUP(C671,'Utility Allowances'!$O$33:$S$34,2),0)</f>
        <v>0</v>
      </c>
      <c r="Y671" s="345">
        <f t="shared" si="143"/>
        <v>0</v>
      </c>
      <c r="Z671" s="168">
        <f t="shared" si="144"/>
        <v>0</v>
      </c>
      <c r="AA671" s="346">
        <f t="shared" si="145"/>
        <v>0</v>
      </c>
      <c r="AB671" s="344">
        <f>IF(Y671&gt;0,VLOOKUP($Y671,'Reference Data 2'!$B$7:$C$71,2),0)</f>
        <v>0</v>
      </c>
      <c r="AC671" s="347">
        <f t="shared" si="146"/>
        <v>0</v>
      </c>
      <c r="AD671" s="348">
        <f t="shared" si="147"/>
        <v>0</v>
      </c>
      <c r="AE671" s="349">
        <f>IF(Y671&gt;0,VLOOKUP($Y671,'Reference Data 2'!$B$9:$D$71,3),0)</f>
        <v>0</v>
      </c>
      <c r="AF671" s="347">
        <f t="shared" si="148"/>
        <v>0</v>
      </c>
      <c r="AG671" s="346">
        <f t="shared" si="149"/>
        <v>0</v>
      </c>
      <c r="AH671" s="350">
        <f t="shared" si="150"/>
        <v>0</v>
      </c>
      <c r="AI671" s="351">
        <f t="shared" si="151"/>
        <v>0</v>
      </c>
      <c r="AJ671" s="352">
        <f t="shared" si="152"/>
        <v>0</v>
      </c>
      <c r="AK671" s="349">
        <f>IF(AA671&gt;0,VLOOKUP(C671,'Reference Data 1'!$N$13:$O$17,2),0)</f>
        <v>0</v>
      </c>
      <c r="AL671" s="346">
        <f t="shared" si="153"/>
        <v>0</v>
      </c>
      <c r="AM671" s="353">
        <f t="shared" si="154"/>
        <v>0</v>
      </c>
      <c r="AN671" s="354">
        <f t="shared" si="155"/>
        <v>0</v>
      </c>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row>
    <row r="672" spans="1:219" ht="13.9" customHeight="1">
      <c r="A672" s="392"/>
      <c r="B672" s="160"/>
      <c r="C672" s="161"/>
      <c r="D672" s="161"/>
      <c r="E672" s="255"/>
      <c r="F672" s="396">
        <v>0</v>
      </c>
      <c r="G672" s="181"/>
      <c r="H672" s="186"/>
      <c r="I672" s="162"/>
      <c r="J672" s="163"/>
      <c r="K672" s="164"/>
      <c r="L672" s="164"/>
      <c r="M672" s="187"/>
      <c r="N672" s="458"/>
      <c r="O672" s="463"/>
      <c r="P672" s="190"/>
      <c r="Q672" s="165"/>
      <c r="R672" s="166"/>
      <c r="S672" s="191"/>
      <c r="T672" s="195"/>
      <c r="U672" s="167"/>
      <c r="V672" s="196"/>
      <c r="W672" s="199">
        <f t="shared" si="142"/>
        <v>0</v>
      </c>
      <c r="X672" s="344">
        <f>IF(G672&gt;0,HLOOKUP(C672,'Utility Allowances'!$O$33:$S$34,2),0)</f>
        <v>0</v>
      </c>
      <c r="Y672" s="345">
        <f t="shared" si="143"/>
        <v>0</v>
      </c>
      <c r="Z672" s="168">
        <f t="shared" si="144"/>
        <v>0</v>
      </c>
      <c r="AA672" s="346">
        <f t="shared" si="145"/>
        <v>0</v>
      </c>
      <c r="AB672" s="344">
        <f>IF(Y672&gt;0,VLOOKUP($Y672,'Reference Data 2'!$B$7:$C$71,2),0)</f>
        <v>0</v>
      </c>
      <c r="AC672" s="347">
        <f t="shared" si="146"/>
        <v>0</v>
      </c>
      <c r="AD672" s="348">
        <f t="shared" si="147"/>
        <v>0</v>
      </c>
      <c r="AE672" s="349">
        <f>IF(Y672&gt;0,VLOOKUP($Y672,'Reference Data 2'!$B$9:$D$71,3),0)</f>
        <v>0</v>
      </c>
      <c r="AF672" s="347">
        <f t="shared" si="148"/>
        <v>0</v>
      </c>
      <c r="AG672" s="346">
        <f t="shared" si="149"/>
        <v>0</v>
      </c>
      <c r="AH672" s="350">
        <f t="shared" si="150"/>
        <v>0</v>
      </c>
      <c r="AI672" s="351">
        <f t="shared" si="151"/>
        <v>0</v>
      </c>
      <c r="AJ672" s="352">
        <f t="shared" si="152"/>
        <v>0</v>
      </c>
      <c r="AK672" s="349">
        <f>IF(AA672&gt;0,VLOOKUP(C672,'Reference Data 1'!$N$13:$O$17,2),0)</f>
        <v>0</v>
      </c>
      <c r="AL672" s="346">
        <f t="shared" si="153"/>
        <v>0</v>
      </c>
      <c r="AM672" s="353">
        <f t="shared" si="154"/>
        <v>0</v>
      </c>
      <c r="AN672" s="354">
        <f t="shared" si="155"/>
        <v>0</v>
      </c>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row>
    <row r="673" spans="1:219" ht="13.9" customHeight="1">
      <c r="A673" s="392"/>
      <c r="B673" s="160"/>
      <c r="C673" s="161"/>
      <c r="D673" s="161"/>
      <c r="E673" s="255"/>
      <c r="F673" s="396">
        <v>0</v>
      </c>
      <c r="G673" s="181"/>
      <c r="H673" s="186"/>
      <c r="I673" s="162"/>
      <c r="J673" s="163"/>
      <c r="K673" s="164"/>
      <c r="L673" s="164"/>
      <c r="M673" s="187"/>
      <c r="N673" s="458"/>
      <c r="O673" s="463"/>
      <c r="P673" s="190"/>
      <c r="Q673" s="165"/>
      <c r="R673" s="166"/>
      <c r="S673" s="191"/>
      <c r="T673" s="195"/>
      <c r="U673" s="167"/>
      <c r="V673" s="196"/>
      <c r="W673" s="199">
        <f t="shared" si="142"/>
        <v>0</v>
      </c>
      <c r="X673" s="344">
        <f>IF(G673&gt;0,HLOOKUP(C673,'Utility Allowances'!$O$33:$S$34,2),0)</f>
        <v>0</v>
      </c>
      <c r="Y673" s="345">
        <f t="shared" si="143"/>
        <v>0</v>
      </c>
      <c r="Z673" s="168">
        <f t="shared" si="144"/>
        <v>0</v>
      </c>
      <c r="AA673" s="346">
        <f t="shared" si="145"/>
        <v>0</v>
      </c>
      <c r="AB673" s="344">
        <f>IF(Y673&gt;0,VLOOKUP($Y673,'Reference Data 2'!$B$7:$C$71,2),0)</f>
        <v>0</v>
      </c>
      <c r="AC673" s="347">
        <f t="shared" si="146"/>
        <v>0</v>
      </c>
      <c r="AD673" s="348">
        <f t="shared" si="147"/>
        <v>0</v>
      </c>
      <c r="AE673" s="349">
        <f>IF(Y673&gt;0,VLOOKUP($Y673,'Reference Data 2'!$B$9:$D$71,3),0)</f>
        <v>0</v>
      </c>
      <c r="AF673" s="347">
        <f t="shared" si="148"/>
        <v>0</v>
      </c>
      <c r="AG673" s="346">
        <f t="shared" si="149"/>
        <v>0</v>
      </c>
      <c r="AH673" s="350">
        <f t="shared" si="150"/>
        <v>0</v>
      </c>
      <c r="AI673" s="351">
        <f t="shared" si="151"/>
        <v>0</v>
      </c>
      <c r="AJ673" s="352">
        <f t="shared" si="152"/>
        <v>0</v>
      </c>
      <c r="AK673" s="349">
        <f>IF(AA673&gt;0,VLOOKUP(C673,'Reference Data 1'!$N$13:$O$17,2),0)</f>
        <v>0</v>
      </c>
      <c r="AL673" s="346">
        <f t="shared" si="153"/>
        <v>0</v>
      </c>
      <c r="AM673" s="353">
        <f t="shared" si="154"/>
        <v>0</v>
      </c>
      <c r="AN673" s="354">
        <f t="shared" si="155"/>
        <v>0</v>
      </c>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row>
    <row r="674" spans="1:219" ht="13.9" customHeight="1">
      <c r="A674" s="392"/>
      <c r="B674" s="160"/>
      <c r="C674" s="161"/>
      <c r="D674" s="161"/>
      <c r="E674" s="255"/>
      <c r="F674" s="396">
        <v>0</v>
      </c>
      <c r="G674" s="181"/>
      <c r="H674" s="186"/>
      <c r="I674" s="162"/>
      <c r="J674" s="163"/>
      <c r="K674" s="164"/>
      <c r="L674" s="164"/>
      <c r="M674" s="187"/>
      <c r="N674" s="458"/>
      <c r="O674" s="463"/>
      <c r="P674" s="190"/>
      <c r="Q674" s="165"/>
      <c r="R674" s="166"/>
      <c r="S674" s="191"/>
      <c r="T674" s="195"/>
      <c r="U674" s="167"/>
      <c r="V674" s="196"/>
      <c r="W674" s="199">
        <f t="shared" si="142"/>
        <v>0</v>
      </c>
      <c r="X674" s="344">
        <f>IF(G674&gt;0,HLOOKUP(C674,'Utility Allowances'!$O$33:$S$34,2),0)</f>
        <v>0</v>
      </c>
      <c r="Y674" s="345">
        <f t="shared" si="143"/>
        <v>0</v>
      </c>
      <c r="Z674" s="168">
        <f t="shared" si="144"/>
        <v>0</v>
      </c>
      <c r="AA674" s="346">
        <f t="shared" si="145"/>
        <v>0</v>
      </c>
      <c r="AB674" s="344">
        <f>IF(Y674&gt;0,VLOOKUP($Y674,'Reference Data 2'!$B$7:$C$71,2),0)</f>
        <v>0</v>
      </c>
      <c r="AC674" s="347">
        <f t="shared" si="146"/>
        <v>0</v>
      </c>
      <c r="AD674" s="348">
        <f t="shared" si="147"/>
        <v>0</v>
      </c>
      <c r="AE674" s="349">
        <f>IF(Y674&gt;0,VLOOKUP($Y674,'Reference Data 2'!$B$9:$D$71,3),0)</f>
        <v>0</v>
      </c>
      <c r="AF674" s="347">
        <f t="shared" si="148"/>
        <v>0</v>
      </c>
      <c r="AG674" s="346">
        <f t="shared" si="149"/>
        <v>0</v>
      </c>
      <c r="AH674" s="350">
        <f t="shared" si="150"/>
        <v>0</v>
      </c>
      <c r="AI674" s="351">
        <f t="shared" si="151"/>
        <v>0</v>
      </c>
      <c r="AJ674" s="352">
        <f t="shared" si="152"/>
        <v>0</v>
      </c>
      <c r="AK674" s="349">
        <f>IF(AA674&gt;0,VLOOKUP(C674,'Reference Data 1'!$N$13:$O$17,2),0)</f>
        <v>0</v>
      </c>
      <c r="AL674" s="346">
        <f t="shared" si="153"/>
        <v>0</v>
      </c>
      <c r="AM674" s="353">
        <f t="shared" si="154"/>
        <v>0</v>
      </c>
      <c r="AN674" s="354">
        <f t="shared" si="155"/>
        <v>0</v>
      </c>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row>
    <row r="675" spans="1:219" ht="13.9" customHeight="1">
      <c r="A675" s="392"/>
      <c r="B675" s="160"/>
      <c r="C675" s="161"/>
      <c r="D675" s="161"/>
      <c r="E675" s="255"/>
      <c r="F675" s="396">
        <v>0</v>
      </c>
      <c r="G675" s="181"/>
      <c r="H675" s="186"/>
      <c r="I675" s="162"/>
      <c r="J675" s="163"/>
      <c r="K675" s="164"/>
      <c r="L675" s="164"/>
      <c r="M675" s="187"/>
      <c r="N675" s="458"/>
      <c r="O675" s="463"/>
      <c r="P675" s="190"/>
      <c r="Q675" s="165"/>
      <c r="R675" s="166"/>
      <c r="S675" s="191"/>
      <c r="T675" s="195"/>
      <c r="U675" s="167"/>
      <c r="V675" s="196"/>
      <c r="W675" s="199">
        <f t="shared" si="142"/>
        <v>0</v>
      </c>
      <c r="X675" s="344">
        <f>IF(G675&gt;0,HLOOKUP(C675,'Utility Allowances'!$O$33:$S$34,2),0)</f>
        <v>0</v>
      </c>
      <c r="Y675" s="345">
        <f t="shared" si="143"/>
        <v>0</v>
      </c>
      <c r="Z675" s="168">
        <f t="shared" si="144"/>
        <v>0</v>
      </c>
      <c r="AA675" s="346">
        <f t="shared" si="145"/>
        <v>0</v>
      </c>
      <c r="AB675" s="344">
        <f>IF(Y675&gt;0,VLOOKUP($Y675,'Reference Data 2'!$B$7:$C$71,2),0)</f>
        <v>0</v>
      </c>
      <c r="AC675" s="347">
        <f t="shared" si="146"/>
        <v>0</v>
      </c>
      <c r="AD675" s="348">
        <f t="shared" si="147"/>
        <v>0</v>
      </c>
      <c r="AE675" s="349">
        <f>IF(Y675&gt;0,VLOOKUP($Y675,'Reference Data 2'!$B$9:$D$71,3),0)</f>
        <v>0</v>
      </c>
      <c r="AF675" s="347">
        <f t="shared" si="148"/>
        <v>0</v>
      </c>
      <c r="AG675" s="346">
        <f t="shared" si="149"/>
        <v>0</v>
      </c>
      <c r="AH675" s="350">
        <f t="shared" si="150"/>
        <v>0</v>
      </c>
      <c r="AI675" s="351">
        <f t="shared" si="151"/>
        <v>0</v>
      </c>
      <c r="AJ675" s="352">
        <f t="shared" si="152"/>
        <v>0</v>
      </c>
      <c r="AK675" s="349">
        <f>IF(AA675&gt;0,VLOOKUP(C675,'Reference Data 1'!$N$13:$O$17,2),0)</f>
        <v>0</v>
      </c>
      <c r="AL675" s="346">
        <f t="shared" si="153"/>
        <v>0</v>
      </c>
      <c r="AM675" s="353">
        <f t="shared" si="154"/>
        <v>0</v>
      </c>
      <c r="AN675" s="354">
        <f t="shared" si="155"/>
        <v>0</v>
      </c>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row>
    <row r="676" spans="1:219" ht="13.9" customHeight="1">
      <c r="A676" s="392"/>
      <c r="B676" s="160"/>
      <c r="C676" s="161"/>
      <c r="D676" s="161"/>
      <c r="E676" s="255"/>
      <c r="F676" s="396">
        <v>0</v>
      </c>
      <c r="G676" s="181"/>
      <c r="H676" s="186"/>
      <c r="I676" s="162"/>
      <c r="J676" s="163"/>
      <c r="K676" s="164"/>
      <c r="L676" s="164"/>
      <c r="M676" s="187"/>
      <c r="N676" s="458"/>
      <c r="O676" s="463"/>
      <c r="P676" s="190"/>
      <c r="Q676" s="165"/>
      <c r="R676" s="166"/>
      <c r="S676" s="191"/>
      <c r="T676" s="195"/>
      <c r="U676" s="167"/>
      <c r="V676" s="196"/>
      <c r="W676" s="199">
        <f t="shared" si="142"/>
        <v>0</v>
      </c>
      <c r="X676" s="344">
        <f>IF(G676&gt;0,HLOOKUP(C676,'Utility Allowances'!$O$33:$S$34,2),0)</f>
        <v>0</v>
      </c>
      <c r="Y676" s="345">
        <f t="shared" si="143"/>
        <v>0</v>
      </c>
      <c r="Z676" s="168">
        <f t="shared" si="144"/>
        <v>0</v>
      </c>
      <c r="AA676" s="346">
        <f t="shared" si="145"/>
        <v>0</v>
      </c>
      <c r="AB676" s="344">
        <f>IF(Y676&gt;0,VLOOKUP($Y676,'Reference Data 2'!$B$7:$C$71,2),0)</f>
        <v>0</v>
      </c>
      <c r="AC676" s="347">
        <f t="shared" si="146"/>
        <v>0</v>
      </c>
      <c r="AD676" s="348">
        <f t="shared" si="147"/>
        <v>0</v>
      </c>
      <c r="AE676" s="349">
        <f>IF(Y676&gt;0,VLOOKUP($Y676,'Reference Data 2'!$B$9:$D$71,3),0)</f>
        <v>0</v>
      </c>
      <c r="AF676" s="347">
        <f t="shared" si="148"/>
        <v>0</v>
      </c>
      <c r="AG676" s="346">
        <f t="shared" si="149"/>
        <v>0</v>
      </c>
      <c r="AH676" s="350">
        <f t="shared" si="150"/>
        <v>0</v>
      </c>
      <c r="AI676" s="351">
        <f t="shared" si="151"/>
        <v>0</v>
      </c>
      <c r="AJ676" s="352">
        <f t="shared" si="152"/>
        <v>0</v>
      </c>
      <c r="AK676" s="349">
        <f>IF(AA676&gt;0,VLOOKUP(C676,'Reference Data 1'!$N$13:$O$17,2),0)</f>
        <v>0</v>
      </c>
      <c r="AL676" s="346">
        <f t="shared" si="153"/>
        <v>0</v>
      </c>
      <c r="AM676" s="353">
        <f t="shared" si="154"/>
        <v>0</v>
      </c>
      <c r="AN676" s="354">
        <f t="shared" si="155"/>
        <v>0</v>
      </c>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c r="GU676" s="23"/>
      <c r="GV676" s="23"/>
      <c r="GW676" s="23"/>
      <c r="GX676" s="23"/>
      <c r="GY676" s="23"/>
      <c r="GZ676" s="23"/>
      <c r="HA676" s="23"/>
      <c r="HB676" s="23"/>
      <c r="HC676" s="23"/>
      <c r="HD676" s="23"/>
      <c r="HE676" s="23"/>
      <c r="HF676" s="23"/>
      <c r="HG676" s="23"/>
      <c r="HH676" s="23"/>
      <c r="HI676" s="23"/>
      <c r="HJ676" s="23"/>
      <c r="HK676" s="23"/>
    </row>
    <row r="677" spans="1:219" ht="13.9" customHeight="1">
      <c r="A677" s="392"/>
      <c r="B677" s="160"/>
      <c r="C677" s="161"/>
      <c r="D677" s="161"/>
      <c r="E677" s="255"/>
      <c r="F677" s="396">
        <v>0</v>
      </c>
      <c r="G677" s="181"/>
      <c r="H677" s="186"/>
      <c r="I677" s="162"/>
      <c r="J677" s="163"/>
      <c r="K677" s="164"/>
      <c r="L677" s="164"/>
      <c r="M677" s="187"/>
      <c r="N677" s="458"/>
      <c r="O677" s="463"/>
      <c r="P677" s="190"/>
      <c r="Q677" s="165"/>
      <c r="R677" s="166"/>
      <c r="S677" s="191"/>
      <c r="T677" s="195"/>
      <c r="U677" s="167"/>
      <c r="V677" s="196"/>
      <c r="W677" s="199">
        <f t="shared" si="142"/>
        <v>0</v>
      </c>
      <c r="X677" s="344">
        <f>IF(G677&gt;0,HLOOKUP(C677,'Utility Allowances'!$O$33:$S$34,2),0)</f>
        <v>0</v>
      </c>
      <c r="Y677" s="345">
        <f t="shared" si="143"/>
        <v>0</v>
      </c>
      <c r="Z677" s="168">
        <f t="shared" si="144"/>
        <v>0</v>
      </c>
      <c r="AA677" s="346">
        <f t="shared" si="145"/>
        <v>0</v>
      </c>
      <c r="AB677" s="344">
        <f>IF(Y677&gt;0,VLOOKUP($Y677,'Reference Data 2'!$B$7:$C$71,2),0)</f>
        <v>0</v>
      </c>
      <c r="AC677" s="347">
        <f t="shared" si="146"/>
        <v>0</v>
      </c>
      <c r="AD677" s="348">
        <f t="shared" si="147"/>
        <v>0</v>
      </c>
      <c r="AE677" s="349">
        <f>IF(Y677&gt;0,VLOOKUP($Y677,'Reference Data 2'!$B$9:$D$71,3),0)</f>
        <v>0</v>
      </c>
      <c r="AF677" s="347">
        <f t="shared" si="148"/>
        <v>0</v>
      </c>
      <c r="AG677" s="346">
        <f t="shared" si="149"/>
        <v>0</v>
      </c>
      <c r="AH677" s="350">
        <f t="shared" si="150"/>
        <v>0</v>
      </c>
      <c r="AI677" s="351">
        <f t="shared" si="151"/>
        <v>0</v>
      </c>
      <c r="AJ677" s="352">
        <f t="shared" si="152"/>
        <v>0</v>
      </c>
      <c r="AK677" s="349">
        <f>IF(AA677&gt;0,VLOOKUP(C677,'Reference Data 1'!$N$13:$O$17,2),0)</f>
        <v>0</v>
      </c>
      <c r="AL677" s="346">
        <f t="shared" si="153"/>
        <v>0</v>
      </c>
      <c r="AM677" s="353">
        <f t="shared" si="154"/>
        <v>0</v>
      </c>
      <c r="AN677" s="354">
        <f t="shared" si="155"/>
        <v>0</v>
      </c>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row>
    <row r="678" spans="1:219" ht="13.9" customHeight="1">
      <c r="A678" s="392"/>
      <c r="B678" s="160"/>
      <c r="C678" s="161"/>
      <c r="D678" s="161"/>
      <c r="E678" s="255"/>
      <c r="F678" s="396">
        <v>0</v>
      </c>
      <c r="G678" s="181"/>
      <c r="H678" s="186"/>
      <c r="I678" s="162"/>
      <c r="J678" s="163"/>
      <c r="K678" s="164"/>
      <c r="L678" s="164"/>
      <c r="M678" s="187"/>
      <c r="N678" s="458"/>
      <c r="O678" s="463"/>
      <c r="P678" s="190"/>
      <c r="Q678" s="165"/>
      <c r="R678" s="166"/>
      <c r="S678" s="191"/>
      <c r="T678" s="195"/>
      <c r="U678" s="167"/>
      <c r="V678" s="196"/>
      <c r="W678" s="199">
        <f t="shared" si="142"/>
        <v>0</v>
      </c>
      <c r="X678" s="344">
        <f>IF(G678&gt;0,HLOOKUP(C678,'Utility Allowances'!$O$33:$S$34,2),0)</f>
        <v>0</v>
      </c>
      <c r="Y678" s="345">
        <f t="shared" si="143"/>
        <v>0</v>
      </c>
      <c r="Z678" s="168">
        <f t="shared" si="144"/>
        <v>0</v>
      </c>
      <c r="AA678" s="346">
        <f t="shared" si="145"/>
        <v>0</v>
      </c>
      <c r="AB678" s="344">
        <f>IF(Y678&gt;0,VLOOKUP($Y678,'Reference Data 2'!$B$7:$C$71,2),0)</f>
        <v>0</v>
      </c>
      <c r="AC678" s="347">
        <f t="shared" si="146"/>
        <v>0</v>
      </c>
      <c r="AD678" s="348">
        <f t="shared" si="147"/>
        <v>0</v>
      </c>
      <c r="AE678" s="349">
        <f>IF(Y678&gt;0,VLOOKUP($Y678,'Reference Data 2'!$B$9:$D$71,3),0)</f>
        <v>0</v>
      </c>
      <c r="AF678" s="347">
        <f t="shared" si="148"/>
        <v>0</v>
      </c>
      <c r="AG678" s="346">
        <f t="shared" si="149"/>
        <v>0</v>
      </c>
      <c r="AH678" s="350">
        <f t="shared" si="150"/>
        <v>0</v>
      </c>
      <c r="AI678" s="351">
        <f t="shared" si="151"/>
        <v>0</v>
      </c>
      <c r="AJ678" s="352">
        <f t="shared" si="152"/>
        <v>0</v>
      </c>
      <c r="AK678" s="349">
        <f>IF(AA678&gt;0,VLOOKUP(C678,'Reference Data 1'!$N$13:$O$17,2),0)</f>
        <v>0</v>
      </c>
      <c r="AL678" s="346">
        <f t="shared" si="153"/>
        <v>0</v>
      </c>
      <c r="AM678" s="353">
        <f t="shared" si="154"/>
        <v>0</v>
      </c>
      <c r="AN678" s="354">
        <f t="shared" si="155"/>
        <v>0</v>
      </c>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c r="GU678" s="23"/>
      <c r="GV678" s="23"/>
      <c r="GW678" s="23"/>
      <c r="GX678" s="23"/>
      <c r="GY678" s="23"/>
      <c r="GZ678" s="23"/>
      <c r="HA678" s="23"/>
      <c r="HB678" s="23"/>
      <c r="HC678" s="23"/>
      <c r="HD678" s="23"/>
      <c r="HE678" s="23"/>
      <c r="HF678" s="23"/>
      <c r="HG678" s="23"/>
      <c r="HH678" s="23"/>
      <c r="HI678" s="23"/>
      <c r="HJ678" s="23"/>
      <c r="HK678" s="23"/>
    </row>
    <row r="679" spans="1:219" ht="13.9" customHeight="1">
      <c r="A679" s="392"/>
      <c r="B679" s="160"/>
      <c r="C679" s="161"/>
      <c r="D679" s="161"/>
      <c r="E679" s="255"/>
      <c r="F679" s="396">
        <v>0</v>
      </c>
      <c r="G679" s="181"/>
      <c r="H679" s="186"/>
      <c r="I679" s="162"/>
      <c r="J679" s="163"/>
      <c r="K679" s="164"/>
      <c r="L679" s="164"/>
      <c r="M679" s="187"/>
      <c r="N679" s="458"/>
      <c r="O679" s="463"/>
      <c r="P679" s="190"/>
      <c r="Q679" s="165"/>
      <c r="R679" s="166"/>
      <c r="S679" s="191"/>
      <c r="T679" s="195"/>
      <c r="U679" s="167"/>
      <c r="V679" s="196"/>
      <c r="W679" s="199">
        <f t="shared" si="142"/>
        <v>0</v>
      </c>
      <c r="X679" s="344">
        <f>IF(G679&gt;0,HLOOKUP(C679,'Utility Allowances'!$O$33:$S$34,2),0)</f>
        <v>0</v>
      </c>
      <c r="Y679" s="345">
        <f t="shared" si="143"/>
        <v>0</v>
      </c>
      <c r="Z679" s="168">
        <f t="shared" si="144"/>
        <v>0</v>
      </c>
      <c r="AA679" s="346">
        <f t="shared" si="145"/>
        <v>0</v>
      </c>
      <c r="AB679" s="344">
        <f>IF(Y679&gt;0,VLOOKUP($Y679,'Reference Data 2'!$B$7:$C$71,2),0)</f>
        <v>0</v>
      </c>
      <c r="AC679" s="347">
        <f t="shared" si="146"/>
        <v>0</v>
      </c>
      <c r="AD679" s="348">
        <f t="shared" si="147"/>
        <v>0</v>
      </c>
      <c r="AE679" s="349">
        <f>IF(Y679&gt;0,VLOOKUP($Y679,'Reference Data 2'!$B$9:$D$71,3),0)</f>
        <v>0</v>
      </c>
      <c r="AF679" s="347">
        <f t="shared" si="148"/>
        <v>0</v>
      </c>
      <c r="AG679" s="346">
        <f t="shared" si="149"/>
        <v>0</v>
      </c>
      <c r="AH679" s="350">
        <f t="shared" si="150"/>
        <v>0</v>
      </c>
      <c r="AI679" s="351">
        <f t="shared" si="151"/>
        <v>0</v>
      </c>
      <c r="AJ679" s="352">
        <f t="shared" si="152"/>
        <v>0</v>
      </c>
      <c r="AK679" s="349">
        <f>IF(AA679&gt;0,VLOOKUP(C679,'Reference Data 1'!$N$13:$O$17,2),0)</f>
        <v>0</v>
      </c>
      <c r="AL679" s="346">
        <f t="shared" si="153"/>
        <v>0</v>
      </c>
      <c r="AM679" s="353">
        <f t="shared" si="154"/>
        <v>0</v>
      </c>
      <c r="AN679" s="354">
        <f t="shared" si="155"/>
        <v>0</v>
      </c>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row>
    <row r="680" spans="1:219" ht="13.9" customHeight="1">
      <c r="A680" s="392"/>
      <c r="B680" s="160"/>
      <c r="C680" s="161"/>
      <c r="D680" s="161"/>
      <c r="E680" s="255"/>
      <c r="F680" s="396">
        <v>0</v>
      </c>
      <c r="G680" s="181"/>
      <c r="H680" s="186"/>
      <c r="I680" s="162"/>
      <c r="J680" s="163"/>
      <c r="K680" s="164"/>
      <c r="L680" s="164"/>
      <c r="M680" s="187"/>
      <c r="N680" s="458"/>
      <c r="O680" s="463"/>
      <c r="P680" s="190"/>
      <c r="Q680" s="165"/>
      <c r="R680" s="166"/>
      <c r="S680" s="191"/>
      <c r="T680" s="195"/>
      <c r="U680" s="167"/>
      <c r="V680" s="196"/>
      <c r="W680" s="199">
        <f t="shared" si="142"/>
        <v>0</v>
      </c>
      <c r="X680" s="344">
        <f>IF(G680&gt;0,HLOOKUP(C680,'Utility Allowances'!$O$33:$S$34,2),0)</f>
        <v>0</v>
      </c>
      <c r="Y680" s="345">
        <f t="shared" si="143"/>
        <v>0</v>
      </c>
      <c r="Z680" s="168">
        <f t="shared" si="144"/>
        <v>0</v>
      </c>
      <c r="AA680" s="346">
        <f t="shared" si="145"/>
        <v>0</v>
      </c>
      <c r="AB680" s="344">
        <f>IF(Y680&gt;0,VLOOKUP($Y680,'Reference Data 2'!$B$7:$C$71,2),0)</f>
        <v>0</v>
      </c>
      <c r="AC680" s="347">
        <f t="shared" si="146"/>
        <v>0</v>
      </c>
      <c r="AD680" s="348">
        <f t="shared" si="147"/>
        <v>0</v>
      </c>
      <c r="AE680" s="349">
        <f>IF(Y680&gt;0,VLOOKUP($Y680,'Reference Data 2'!$B$9:$D$71,3),0)</f>
        <v>0</v>
      </c>
      <c r="AF680" s="347">
        <f t="shared" si="148"/>
        <v>0</v>
      </c>
      <c r="AG680" s="346">
        <f t="shared" si="149"/>
        <v>0</v>
      </c>
      <c r="AH680" s="350">
        <f t="shared" si="150"/>
        <v>0</v>
      </c>
      <c r="AI680" s="351">
        <f t="shared" si="151"/>
        <v>0</v>
      </c>
      <c r="AJ680" s="352">
        <f t="shared" si="152"/>
        <v>0</v>
      </c>
      <c r="AK680" s="349">
        <f>IF(AA680&gt;0,VLOOKUP(C680,'Reference Data 1'!$N$13:$O$17,2),0)</f>
        <v>0</v>
      </c>
      <c r="AL680" s="346">
        <f t="shared" si="153"/>
        <v>0</v>
      </c>
      <c r="AM680" s="353">
        <f t="shared" si="154"/>
        <v>0</v>
      </c>
      <c r="AN680" s="354">
        <f t="shared" si="155"/>
        <v>0</v>
      </c>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row>
    <row r="681" spans="1:219" ht="13.9" customHeight="1">
      <c r="A681" s="392"/>
      <c r="B681" s="160"/>
      <c r="C681" s="161"/>
      <c r="D681" s="161"/>
      <c r="E681" s="255"/>
      <c r="F681" s="396">
        <v>0</v>
      </c>
      <c r="G681" s="181"/>
      <c r="H681" s="186"/>
      <c r="I681" s="162"/>
      <c r="J681" s="163"/>
      <c r="K681" s="164"/>
      <c r="L681" s="164"/>
      <c r="M681" s="187"/>
      <c r="N681" s="458"/>
      <c r="O681" s="463"/>
      <c r="P681" s="190"/>
      <c r="Q681" s="165"/>
      <c r="R681" s="166"/>
      <c r="S681" s="191"/>
      <c r="T681" s="195"/>
      <c r="U681" s="167"/>
      <c r="V681" s="196"/>
      <c r="W681" s="199">
        <f t="shared" si="142"/>
        <v>0</v>
      </c>
      <c r="X681" s="344">
        <f>IF(G681&gt;0,HLOOKUP(C681,'Utility Allowances'!$O$33:$S$34,2),0)</f>
        <v>0</v>
      </c>
      <c r="Y681" s="345">
        <f t="shared" si="143"/>
        <v>0</v>
      </c>
      <c r="Z681" s="168">
        <f t="shared" si="144"/>
        <v>0</v>
      </c>
      <c r="AA681" s="346">
        <f t="shared" si="145"/>
        <v>0</v>
      </c>
      <c r="AB681" s="344">
        <f>IF(Y681&gt;0,VLOOKUP($Y681,'Reference Data 2'!$B$7:$C$71,2),0)</f>
        <v>0</v>
      </c>
      <c r="AC681" s="347">
        <f t="shared" si="146"/>
        <v>0</v>
      </c>
      <c r="AD681" s="348">
        <f t="shared" si="147"/>
        <v>0</v>
      </c>
      <c r="AE681" s="349">
        <f>IF(Y681&gt;0,VLOOKUP($Y681,'Reference Data 2'!$B$9:$D$71,3),0)</f>
        <v>0</v>
      </c>
      <c r="AF681" s="347">
        <f t="shared" si="148"/>
        <v>0</v>
      </c>
      <c r="AG681" s="346">
        <f t="shared" si="149"/>
        <v>0</v>
      </c>
      <c r="AH681" s="350">
        <f t="shared" si="150"/>
        <v>0</v>
      </c>
      <c r="AI681" s="351">
        <f t="shared" si="151"/>
        <v>0</v>
      </c>
      <c r="AJ681" s="352">
        <f t="shared" si="152"/>
        <v>0</v>
      </c>
      <c r="AK681" s="349">
        <f>IF(AA681&gt;0,VLOOKUP(C681,'Reference Data 1'!$N$13:$O$17,2),0)</f>
        <v>0</v>
      </c>
      <c r="AL681" s="346">
        <f t="shared" si="153"/>
        <v>0</v>
      </c>
      <c r="AM681" s="353">
        <f t="shared" si="154"/>
        <v>0</v>
      </c>
      <c r="AN681" s="354">
        <f t="shared" si="155"/>
        <v>0</v>
      </c>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c r="GU681" s="23"/>
      <c r="GV681" s="23"/>
      <c r="GW681" s="23"/>
      <c r="GX681" s="23"/>
      <c r="GY681" s="23"/>
      <c r="GZ681" s="23"/>
      <c r="HA681" s="23"/>
      <c r="HB681" s="23"/>
      <c r="HC681" s="23"/>
      <c r="HD681" s="23"/>
      <c r="HE681" s="23"/>
      <c r="HF681" s="23"/>
      <c r="HG681" s="23"/>
      <c r="HH681" s="23"/>
      <c r="HI681" s="23"/>
      <c r="HJ681" s="23"/>
      <c r="HK681" s="23"/>
    </row>
    <row r="682" spans="1:219" ht="13.9" customHeight="1">
      <c r="A682" s="392"/>
      <c r="B682" s="160"/>
      <c r="C682" s="161"/>
      <c r="D682" s="161"/>
      <c r="E682" s="255"/>
      <c r="F682" s="396">
        <v>0</v>
      </c>
      <c r="G682" s="181"/>
      <c r="H682" s="186"/>
      <c r="I682" s="162"/>
      <c r="J682" s="163"/>
      <c r="K682" s="164"/>
      <c r="L682" s="164"/>
      <c r="M682" s="187"/>
      <c r="N682" s="458"/>
      <c r="O682" s="463"/>
      <c r="P682" s="190"/>
      <c r="Q682" s="165"/>
      <c r="R682" s="166"/>
      <c r="S682" s="191"/>
      <c r="T682" s="195"/>
      <c r="U682" s="167"/>
      <c r="V682" s="196"/>
      <c r="W682" s="199">
        <f t="shared" si="142"/>
        <v>0</v>
      </c>
      <c r="X682" s="344">
        <f>IF(G682&gt;0,HLOOKUP(C682,'Utility Allowances'!$O$33:$S$34,2),0)</f>
        <v>0</v>
      </c>
      <c r="Y682" s="345">
        <f t="shared" si="143"/>
        <v>0</v>
      </c>
      <c r="Z682" s="168">
        <f t="shared" si="144"/>
        <v>0</v>
      </c>
      <c r="AA682" s="346">
        <f t="shared" si="145"/>
        <v>0</v>
      </c>
      <c r="AB682" s="344">
        <f>IF(Y682&gt;0,VLOOKUP($Y682,'Reference Data 2'!$B$7:$C$71,2),0)</f>
        <v>0</v>
      </c>
      <c r="AC682" s="347">
        <f t="shared" si="146"/>
        <v>0</v>
      </c>
      <c r="AD682" s="348">
        <f t="shared" si="147"/>
        <v>0</v>
      </c>
      <c r="AE682" s="349">
        <f>IF(Y682&gt;0,VLOOKUP($Y682,'Reference Data 2'!$B$9:$D$71,3),0)</f>
        <v>0</v>
      </c>
      <c r="AF682" s="347">
        <f t="shared" si="148"/>
        <v>0</v>
      </c>
      <c r="AG682" s="346">
        <f t="shared" si="149"/>
        <v>0</v>
      </c>
      <c r="AH682" s="350">
        <f t="shared" si="150"/>
        <v>0</v>
      </c>
      <c r="AI682" s="351">
        <f t="shared" si="151"/>
        <v>0</v>
      </c>
      <c r="AJ682" s="352">
        <f t="shared" si="152"/>
        <v>0</v>
      </c>
      <c r="AK682" s="349">
        <f>IF(AA682&gt;0,VLOOKUP(C682,'Reference Data 1'!$N$13:$O$17,2),0)</f>
        <v>0</v>
      </c>
      <c r="AL682" s="346">
        <f t="shared" si="153"/>
        <v>0</v>
      </c>
      <c r="AM682" s="353">
        <f t="shared" si="154"/>
        <v>0</v>
      </c>
      <c r="AN682" s="354">
        <f t="shared" si="155"/>
        <v>0</v>
      </c>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row>
    <row r="683" spans="1:219" ht="13.9" customHeight="1">
      <c r="A683" s="392"/>
      <c r="B683" s="160"/>
      <c r="C683" s="161"/>
      <c r="D683" s="161"/>
      <c r="E683" s="255"/>
      <c r="F683" s="396">
        <v>0</v>
      </c>
      <c r="G683" s="181"/>
      <c r="H683" s="186"/>
      <c r="I683" s="162"/>
      <c r="J683" s="163"/>
      <c r="K683" s="164"/>
      <c r="L683" s="164"/>
      <c r="M683" s="187"/>
      <c r="N683" s="458"/>
      <c r="O683" s="463"/>
      <c r="P683" s="190"/>
      <c r="Q683" s="165"/>
      <c r="R683" s="166"/>
      <c r="S683" s="191"/>
      <c r="T683" s="195"/>
      <c r="U683" s="167"/>
      <c r="V683" s="196"/>
      <c r="W683" s="199">
        <f t="shared" si="142"/>
        <v>0</v>
      </c>
      <c r="X683" s="344">
        <f>IF(G683&gt;0,HLOOKUP(C683,'Utility Allowances'!$O$33:$S$34,2),0)</f>
        <v>0</v>
      </c>
      <c r="Y683" s="345">
        <f t="shared" si="143"/>
        <v>0</v>
      </c>
      <c r="Z683" s="168">
        <f t="shared" si="144"/>
        <v>0</v>
      </c>
      <c r="AA683" s="346">
        <f t="shared" si="145"/>
        <v>0</v>
      </c>
      <c r="AB683" s="344">
        <f>IF(Y683&gt;0,VLOOKUP($Y683,'Reference Data 2'!$B$7:$C$71,2),0)</f>
        <v>0</v>
      </c>
      <c r="AC683" s="347">
        <f t="shared" si="146"/>
        <v>0</v>
      </c>
      <c r="AD683" s="348">
        <f t="shared" si="147"/>
        <v>0</v>
      </c>
      <c r="AE683" s="349">
        <f>IF(Y683&gt;0,VLOOKUP($Y683,'Reference Data 2'!$B$9:$D$71,3),0)</f>
        <v>0</v>
      </c>
      <c r="AF683" s="347">
        <f t="shared" si="148"/>
        <v>0</v>
      </c>
      <c r="AG683" s="346">
        <f t="shared" si="149"/>
        <v>0</v>
      </c>
      <c r="AH683" s="350">
        <f t="shared" si="150"/>
        <v>0</v>
      </c>
      <c r="AI683" s="351">
        <f t="shared" si="151"/>
        <v>0</v>
      </c>
      <c r="AJ683" s="352">
        <f t="shared" si="152"/>
        <v>0</v>
      </c>
      <c r="AK683" s="349">
        <f>IF(AA683&gt;0,VLOOKUP(C683,'Reference Data 1'!$N$13:$O$17,2),0)</f>
        <v>0</v>
      </c>
      <c r="AL683" s="346">
        <f t="shared" si="153"/>
        <v>0</v>
      </c>
      <c r="AM683" s="353">
        <f t="shared" si="154"/>
        <v>0</v>
      </c>
      <c r="AN683" s="354">
        <f t="shared" si="155"/>
        <v>0</v>
      </c>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c r="GU683" s="23"/>
      <c r="GV683" s="23"/>
      <c r="GW683" s="23"/>
      <c r="GX683" s="23"/>
      <c r="GY683" s="23"/>
      <c r="GZ683" s="23"/>
      <c r="HA683" s="23"/>
      <c r="HB683" s="23"/>
      <c r="HC683" s="23"/>
      <c r="HD683" s="23"/>
      <c r="HE683" s="23"/>
      <c r="HF683" s="23"/>
      <c r="HG683" s="23"/>
      <c r="HH683" s="23"/>
      <c r="HI683" s="23"/>
      <c r="HJ683" s="23"/>
      <c r="HK683" s="23"/>
    </row>
    <row r="684" spans="1:219" ht="13.9" customHeight="1">
      <c r="A684" s="392"/>
      <c r="B684" s="160"/>
      <c r="C684" s="161"/>
      <c r="D684" s="161"/>
      <c r="E684" s="255"/>
      <c r="F684" s="396">
        <v>0</v>
      </c>
      <c r="G684" s="181"/>
      <c r="H684" s="186"/>
      <c r="I684" s="162"/>
      <c r="J684" s="163"/>
      <c r="K684" s="164"/>
      <c r="L684" s="164"/>
      <c r="M684" s="187"/>
      <c r="N684" s="458"/>
      <c r="O684" s="463"/>
      <c r="P684" s="190"/>
      <c r="Q684" s="165"/>
      <c r="R684" s="166"/>
      <c r="S684" s="191"/>
      <c r="T684" s="195"/>
      <c r="U684" s="167"/>
      <c r="V684" s="196"/>
      <c r="W684" s="199">
        <f t="shared" si="142"/>
        <v>0</v>
      </c>
      <c r="X684" s="344">
        <f>IF(G684&gt;0,HLOOKUP(C684,'Utility Allowances'!$O$33:$S$34,2),0)</f>
        <v>0</v>
      </c>
      <c r="Y684" s="345">
        <f t="shared" si="143"/>
        <v>0</v>
      </c>
      <c r="Z684" s="168">
        <f t="shared" si="144"/>
        <v>0</v>
      </c>
      <c r="AA684" s="346">
        <f t="shared" si="145"/>
        <v>0</v>
      </c>
      <c r="AB684" s="344">
        <f>IF(Y684&gt;0,VLOOKUP($Y684,'Reference Data 2'!$B$7:$C$71,2),0)</f>
        <v>0</v>
      </c>
      <c r="AC684" s="347">
        <f t="shared" si="146"/>
        <v>0</v>
      </c>
      <c r="AD684" s="348">
        <f t="shared" si="147"/>
        <v>0</v>
      </c>
      <c r="AE684" s="349">
        <f>IF(Y684&gt;0,VLOOKUP($Y684,'Reference Data 2'!$B$9:$D$71,3),0)</f>
        <v>0</v>
      </c>
      <c r="AF684" s="347">
        <f t="shared" si="148"/>
        <v>0</v>
      </c>
      <c r="AG684" s="346">
        <f t="shared" si="149"/>
        <v>0</v>
      </c>
      <c r="AH684" s="350">
        <f t="shared" si="150"/>
        <v>0</v>
      </c>
      <c r="AI684" s="351">
        <f t="shared" si="151"/>
        <v>0</v>
      </c>
      <c r="AJ684" s="352">
        <f t="shared" si="152"/>
        <v>0</v>
      </c>
      <c r="AK684" s="349">
        <f>IF(AA684&gt;0,VLOOKUP(C684,'Reference Data 1'!$N$13:$O$17,2),0)</f>
        <v>0</v>
      </c>
      <c r="AL684" s="346">
        <f t="shared" si="153"/>
        <v>0</v>
      </c>
      <c r="AM684" s="353">
        <f t="shared" si="154"/>
        <v>0</v>
      </c>
      <c r="AN684" s="354">
        <f t="shared" si="155"/>
        <v>0</v>
      </c>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row>
    <row r="685" spans="1:219" ht="13.9" customHeight="1">
      <c r="A685" s="392"/>
      <c r="B685" s="160"/>
      <c r="C685" s="161"/>
      <c r="D685" s="161"/>
      <c r="E685" s="255"/>
      <c r="F685" s="396">
        <v>0</v>
      </c>
      <c r="G685" s="181"/>
      <c r="H685" s="186"/>
      <c r="I685" s="162"/>
      <c r="J685" s="163"/>
      <c r="K685" s="164"/>
      <c r="L685" s="164"/>
      <c r="M685" s="187"/>
      <c r="N685" s="458"/>
      <c r="O685" s="463"/>
      <c r="P685" s="190"/>
      <c r="Q685" s="165"/>
      <c r="R685" s="166"/>
      <c r="S685" s="191"/>
      <c r="T685" s="195"/>
      <c r="U685" s="167"/>
      <c r="V685" s="196"/>
      <c r="W685" s="199">
        <f t="shared" si="142"/>
        <v>0</v>
      </c>
      <c r="X685" s="344">
        <f>IF(G685&gt;0,HLOOKUP(C685,'Utility Allowances'!$O$33:$S$34,2),0)</f>
        <v>0</v>
      </c>
      <c r="Y685" s="345">
        <f t="shared" si="143"/>
        <v>0</v>
      </c>
      <c r="Z685" s="168">
        <f t="shared" si="144"/>
        <v>0</v>
      </c>
      <c r="AA685" s="346">
        <f t="shared" si="145"/>
        <v>0</v>
      </c>
      <c r="AB685" s="344">
        <f>IF(Y685&gt;0,VLOOKUP($Y685,'Reference Data 2'!$B$7:$C$71,2),0)</f>
        <v>0</v>
      </c>
      <c r="AC685" s="347">
        <f t="shared" si="146"/>
        <v>0</v>
      </c>
      <c r="AD685" s="348">
        <f t="shared" si="147"/>
        <v>0</v>
      </c>
      <c r="AE685" s="349">
        <f>IF(Y685&gt;0,VLOOKUP($Y685,'Reference Data 2'!$B$9:$D$71,3),0)</f>
        <v>0</v>
      </c>
      <c r="AF685" s="347">
        <f t="shared" si="148"/>
        <v>0</v>
      </c>
      <c r="AG685" s="346">
        <f t="shared" si="149"/>
        <v>0</v>
      </c>
      <c r="AH685" s="350">
        <f t="shared" si="150"/>
        <v>0</v>
      </c>
      <c r="AI685" s="351">
        <f t="shared" si="151"/>
        <v>0</v>
      </c>
      <c r="AJ685" s="352">
        <f t="shared" si="152"/>
        <v>0</v>
      </c>
      <c r="AK685" s="349">
        <f>IF(AA685&gt;0,VLOOKUP(C685,'Reference Data 1'!$N$13:$O$17,2),0)</f>
        <v>0</v>
      </c>
      <c r="AL685" s="346">
        <f t="shared" si="153"/>
        <v>0</v>
      </c>
      <c r="AM685" s="353">
        <f t="shared" si="154"/>
        <v>0</v>
      </c>
      <c r="AN685" s="354">
        <f t="shared" si="155"/>
        <v>0</v>
      </c>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row>
    <row r="686" spans="1:219" ht="13.9" customHeight="1">
      <c r="A686" s="392"/>
      <c r="B686" s="160"/>
      <c r="C686" s="161"/>
      <c r="D686" s="161"/>
      <c r="E686" s="255"/>
      <c r="F686" s="396">
        <v>0</v>
      </c>
      <c r="G686" s="181"/>
      <c r="H686" s="186"/>
      <c r="I686" s="162"/>
      <c r="J686" s="163"/>
      <c r="K686" s="164"/>
      <c r="L686" s="164"/>
      <c r="M686" s="187"/>
      <c r="N686" s="458"/>
      <c r="O686" s="463"/>
      <c r="P686" s="190"/>
      <c r="Q686" s="165"/>
      <c r="R686" s="166"/>
      <c r="S686" s="191"/>
      <c r="T686" s="195"/>
      <c r="U686" s="167"/>
      <c r="V686" s="196"/>
      <c r="W686" s="199">
        <f t="shared" si="142"/>
        <v>0</v>
      </c>
      <c r="X686" s="344">
        <f>IF(G686&gt;0,HLOOKUP(C686,'Utility Allowances'!$O$33:$S$34,2),0)</f>
        <v>0</v>
      </c>
      <c r="Y686" s="345">
        <f t="shared" si="143"/>
        <v>0</v>
      </c>
      <c r="Z686" s="168">
        <f t="shared" si="144"/>
        <v>0</v>
      </c>
      <c r="AA686" s="346">
        <f t="shared" si="145"/>
        <v>0</v>
      </c>
      <c r="AB686" s="344">
        <f>IF(Y686&gt;0,VLOOKUP($Y686,'Reference Data 2'!$B$7:$C$71,2),0)</f>
        <v>0</v>
      </c>
      <c r="AC686" s="347">
        <f t="shared" si="146"/>
        <v>0</v>
      </c>
      <c r="AD686" s="348">
        <f t="shared" si="147"/>
        <v>0</v>
      </c>
      <c r="AE686" s="349">
        <f>IF(Y686&gt;0,VLOOKUP($Y686,'Reference Data 2'!$B$9:$D$71,3),0)</f>
        <v>0</v>
      </c>
      <c r="AF686" s="347">
        <f t="shared" si="148"/>
        <v>0</v>
      </c>
      <c r="AG686" s="346">
        <f t="shared" si="149"/>
        <v>0</v>
      </c>
      <c r="AH686" s="350">
        <f t="shared" si="150"/>
        <v>0</v>
      </c>
      <c r="AI686" s="351">
        <f t="shared" si="151"/>
        <v>0</v>
      </c>
      <c r="AJ686" s="352">
        <f t="shared" si="152"/>
        <v>0</v>
      </c>
      <c r="AK686" s="349">
        <f>IF(AA686&gt;0,VLOOKUP(C686,'Reference Data 1'!$N$13:$O$17,2),0)</f>
        <v>0</v>
      </c>
      <c r="AL686" s="346">
        <f t="shared" si="153"/>
        <v>0</v>
      </c>
      <c r="AM686" s="353">
        <f t="shared" si="154"/>
        <v>0</v>
      </c>
      <c r="AN686" s="354">
        <f t="shared" si="155"/>
        <v>0</v>
      </c>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row>
    <row r="687" spans="1:219" ht="13.9" customHeight="1">
      <c r="A687" s="392"/>
      <c r="B687" s="160"/>
      <c r="C687" s="161"/>
      <c r="D687" s="161"/>
      <c r="E687" s="255"/>
      <c r="F687" s="396">
        <v>0</v>
      </c>
      <c r="G687" s="181"/>
      <c r="H687" s="186"/>
      <c r="I687" s="162"/>
      <c r="J687" s="163"/>
      <c r="K687" s="164"/>
      <c r="L687" s="164"/>
      <c r="M687" s="187"/>
      <c r="N687" s="458"/>
      <c r="O687" s="463"/>
      <c r="P687" s="190"/>
      <c r="Q687" s="165"/>
      <c r="R687" s="166"/>
      <c r="S687" s="191"/>
      <c r="T687" s="195"/>
      <c r="U687" s="167"/>
      <c r="V687" s="196"/>
      <c r="W687" s="199">
        <f t="shared" si="142"/>
        <v>0</v>
      </c>
      <c r="X687" s="344">
        <f>IF(G687&gt;0,HLOOKUP(C687,'Utility Allowances'!$O$33:$S$34,2),0)</f>
        <v>0</v>
      </c>
      <c r="Y687" s="345">
        <f t="shared" si="143"/>
        <v>0</v>
      </c>
      <c r="Z687" s="168">
        <f t="shared" si="144"/>
        <v>0</v>
      </c>
      <c r="AA687" s="346">
        <f t="shared" si="145"/>
        <v>0</v>
      </c>
      <c r="AB687" s="344">
        <f>IF(Y687&gt;0,VLOOKUP($Y687,'Reference Data 2'!$B$7:$C$71,2),0)</f>
        <v>0</v>
      </c>
      <c r="AC687" s="347">
        <f t="shared" si="146"/>
        <v>0</v>
      </c>
      <c r="AD687" s="348">
        <f t="shared" si="147"/>
        <v>0</v>
      </c>
      <c r="AE687" s="349">
        <f>IF(Y687&gt;0,VLOOKUP($Y687,'Reference Data 2'!$B$9:$D$71,3),0)</f>
        <v>0</v>
      </c>
      <c r="AF687" s="347">
        <f t="shared" si="148"/>
        <v>0</v>
      </c>
      <c r="AG687" s="346">
        <f t="shared" si="149"/>
        <v>0</v>
      </c>
      <c r="AH687" s="350">
        <f t="shared" si="150"/>
        <v>0</v>
      </c>
      <c r="AI687" s="351">
        <f t="shared" si="151"/>
        <v>0</v>
      </c>
      <c r="AJ687" s="352">
        <f t="shared" si="152"/>
        <v>0</v>
      </c>
      <c r="AK687" s="349">
        <f>IF(AA687&gt;0,VLOOKUP(C687,'Reference Data 1'!$N$13:$O$17,2),0)</f>
        <v>0</v>
      </c>
      <c r="AL687" s="346">
        <f t="shared" si="153"/>
        <v>0</v>
      </c>
      <c r="AM687" s="353">
        <f t="shared" si="154"/>
        <v>0</v>
      </c>
      <c r="AN687" s="354">
        <f t="shared" si="155"/>
        <v>0</v>
      </c>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row>
    <row r="688" spans="1:219" ht="13.9" customHeight="1">
      <c r="A688" s="392"/>
      <c r="B688" s="160"/>
      <c r="C688" s="161"/>
      <c r="D688" s="161"/>
      <c r="E688" s="255"/>
      <c r="F688" s="396">
        <v>0</v>
      </c>
      <c r="G688" s="181"/>
      <c r="H688" s="186"/>
      <c r="I688" s="162"/>
      <c r="J688" s="163"/>
      <c r="K688" s="164"/>
      <c r="L688" s="164"/>
      <c r="M688" s="187"/>
      <c r="N688" s="458"/>
      <c r="O688" s="463"/>
      <c r="P688" s="190"/>
      <c r="Q688" s="165"/>
      <c r="R688" s="166"/>
      <c r="S688" s="191"/>
      <c r="T688" s="195"/>
      <c r="U688" s="167"/>
      <c r="V688" s="196"/>
      <c r="W688" s="199">
        <f t="shared" si="142"/>
        <v>0</v>
      </c>
      <c r="X688" s="344">
        <f>IF(G688&gt;0,HLOOKUP(C688,'Utility Allowances'!$O$33:$S$34,2),0)</f>
        <v>0</v>
      </c>
      <c r="Y688" s="345">
        <f t="shared" si="143"/>
        <v>0</v>
      </c>
      <c r="Z688" s="168">
        <f t="shared" si="144"/>
        <v>0</v>
      </c>
      <c r="AA688" s="346">
        <f t="shared" si="145"/>
        <v>0</v>
      </c>
      <c r="AB688" s="344">
        <f>IF(Y688&gt;0,VLOOKUP($Y688,'Reference Data 2'!$B$7:$C$71,2),0)</f>
        <v>0</v>
      </c>
      <c r="AC688" s="347">
        <f t="shared" si="146"/>
        <v>0</v>
      </c>
      <c r="AD688" s="348">
        <f t="shared" si="147"/>
        <v>0</v>
      </c>
      <c r="AE688" s="349">
        <f>IF(Y688&gt;0,VLOOKUP($Y688,'Reference Data 2'!$B$9:$D$71,3),0)</f>
        <v>0</v>
      </c>
      <c r="AF688" s="347">
        <f t="shared" si="148"/>
        <v>0</v>
      </c>
      <c r="AG688" s="346">
        <f t="shared" si="149"/>
        <v>0</v>
      </c>
      <c r="AH688" s="350">
        <f t="shared" si="150"/>
        <v>0</v>
      </c>
      <c r="AI688" s="351">
        <f t="shared" si="151"/>
        <v>0</v>
      </c>
      <c r="AJ688" s="352">
        <f t="shared" si="152"/>
        <v>0</v>
      </c>
      <c r="AK688" s="349">
        <f>IF(AA688&gt;0,VLOOKUP(C688,'Reference Data 1'!$N$13:$O$17,2),0)</f>
        <v>0</v>
      </c>
      <c r="AL688" s="346">
        <f t="shared" si="153"/>
        <v>0</v>
      </c>
      <c r="AM688" s="353">
        <f t="shared" si="154"/>
        <v>0</v>
      </c>
      <c r="AN688" s="354">
        <f t="shared" si="155"/>
        <v>0</v>
      </c>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row>
    <row r="689" spans="1:219" ht="13.9" customHeight="1">
      <c r="A689" s="392"/>
      <c r="B689" s="160"/>
      <c r="C689" s="161"/>
      <c r="D689" s="161"/>
      <c r="E689" s="255"/>
      <c r="F689" s="396">
        <v>0</v>
      </c>
      <c r="G689" s="181"/>
      <c r="H689" s="186"/>
      <c r="I689" s="162"/>
      <c r="J689" s="163"/>
      <c r="K689" s="164"/>
      <c r="L689" s="164"/>
      <c r="M689" s="187"/>
      <c r="N689" s="458"/>
      <c r="O689" s="463"/>
      <c r="P689" s="190"/>
      <c r="Q689" s="165"/>
      <c r="R689" s="166"/>
      <c r="S689" s="191"/>
      <c r="T689" s="195"/>
      <c r="U689" s="167"/>
      <c r="V689" s="196"/>
      <c r="W689" s="199">
        <f t="shared" si="142"/>
        <v>0</v>
      </c>
      <c r="X689" s="344">
        <f>IF(G689&gt;0,HLOOKUP(C689,'Utility Allowances'!$O$33:$S$34,2),0)</f>
        <v>0</v>
      </c>
      <c r="Y689" s="345">
        <f t="shared" si="143"/>
        <v>0</v>
      </c>
      <c r="Z689" s="168">
        <f t="shared" si="144"/>
        <v>0</v>
      </c>
      <c r="AA689" s="346">
        <f t="shared" si="145"/>
        <v>0</v>
      </c>
      <c r="AB689" s="344">
        <f>IF(Y689&gt;0,VLOOKUP($Y689,'Reference Data 2'!$B$7:$C$71,2),0)</f>
        <v>0</v>
      </c>
      <c r="AC689" s="347">
        <f t="shared" si="146"/>
        <v>0</v>
      </c>
      <c r="AD689" s="348">
        <f t="shared" si="147"/>
        <v>0</v>
      </c>
      <c r="AE689" s="349">
        <f>IF(Y689&gt;0,VLOOKUP($Y689,'Reference Data 2'!$B$9:$D$71,3),0)</f>
        <v>0</v>
      </c>
      <c r="AF689" s="347">
        <f t="shared" si="148"/>
        <v>0</v>
      </c>
      <c r="AG689" s="346">
        <f t="shared" si="149"/>
        <v>0</v>
      </c>
      <c r="AH689" s="350">
        <f t="shared" si="150"/>
        <v>0</v>
      </c>
      <c r="AI689" s="351">
        <f t="shared" si="151"/>
        <v>0</v>
      </c>
      <c r="AJ689" s="352">
        <f t="shared" si="152"/>
        <v>0</v>
      </c>
      <c r="AK689" s="349">
        <f>IF(AA689&gt;0,VLOOKUP(C689,'Reference Data 1'!$N$13:$O$17,2),0)</f>
        <v>0</v>
      </c>
      <c r="AL689" s="346">
        <f t="shared" si="153"/>
        <v>0</v>
      </c>
      <c r="AM689" s="353">
        <f t="shared" si="154"/>
        <v>0</v>
      </c>
      <c r="AN689" s="354">
        <f t="shared" si="155"/>
        <v>0</v>
      </c>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row>
    <row r="690" spans="1:219" ht="13.9" customHeight="1">
      <c r="A690" s="392"/>
      <c r="B690" s="160"/>
      <c r="C690" s="161"/>
      <c r="D690" s="161"/>
      <c r="E690" s="255"/>
      <c r="F690" s="396">
        <v>0</v>
      </c>
      <c r="G690" s="181"/>
      <c r="H690" s="186"/>
      <c r="I690" s="162"/>
      <c r="J690" s="163"/>
      <c r="K690" s="164"/>
      <c r="L690" s="164"/>
      <c r="M690" s="187"/>
      <c r="N690" s="458"/>
      <c r="O690" s="463"/>
      <c r="P690" s="190"/>
      <c r="Q690" s="165"/>
      <c r="R690" s="166"/>
      <c r="S690" s="191"/>
      <c r="T690" s="195"/>
      <c r="U690" s="167"/>
      <c r="V690" s="196"/>
      <c r="W690" s="199">
        <f t="shared" si="142"/>
        <v>0</v>
      </c>
      <c r="X690" s="344">
        <f>IF(G690&gt;0,HLOOKUP(C690,'Utility Allowances'!$O$33:$S$34,2),0)</f>
        <v>0</v>
      </c>
      <c r="Y690" s="345">
        <f t="shared" si="143"/>
        <v>0</v>
      </c>
      <c r="Z690" s="168">
        <f t="shared" si="144"/>
        <v>0</v>
      </c>
      <c r="AA690" s="346">
        <f t="shared" si="145"/>
        <v>0</v>
      </c>
      <c r="AB690" s="344">
        <f>IF(Y690&gt;0,VLOOKUP($Y690,'Reference Data 2'!$B$7:$C$71,2),0)</f>
        <v>0</v>
      </c>
      <c r="AC690" s="347">
        <f t="shared" si="146"/>
        <v>0</v>
      </c>
      <c r="AD690" s="348">
        <f t="shared" si="147"/>
        <v>0</v>
      </c>
      <c r="AE690" s="349">
        <f>IF(Y690&gt;0,VLOOKUP($Y690,'Reference Data 2'!$B$9:$D$71,3),0)</f>
        <v>0</v>
      </c>
      <c r="AF690" s="347">
        <f t="shared" si="148"/>
        <v>0</v>
      </c>
      <c r="AG690" s="346">
        <f t="shared" si="149"/>
        <v>0</v>
      </c>
      <c r="AH690" s="350">
        <f t="shared" si="150"/>
        <v>0</v>
      </c>
      <c r="AI690" s="351">
        <f t="shared" si="151"/>
        <v>0</v>
      </c>
      <c r="AJ690" s="352">
        <f t="shared" si="152"/>
        <v>0</v>
      </c>
      <c r="AK690" s="349">
        <f>IF(AA690&gt;0,VLOOKUP(C690,'Reference Data 1'!$N$13:$O$17,2),0)</f>
        <v>0</v>
      </c>
      <c r="AL690" s="346">
        <f t="shared" si="153"/>
        <v>0</v>
      </c>
      <c r="AM690" s="353">
        <f t="shared" si="154"/>
        <v>0</v>
      </c>
      <c r="AN690" s="354">
        <f t="shared" si="155"/>
        <v>0</v>
      </c>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row>
    <row r="691" spans="1:219" ht="13.9" customHeight="1">
      <c r="A691" s="392"/>
      <c r="B691" s="160"/>
      <c r="C691" s="161"/>
      <c r="D691" s="161"/>
      <c r="E691" s="255"/>
      <c r="F691" s="396">
        <v>0</v>
      </c>
      <c r="G691" s="181"/>
      <c r="H691" s="186"/>
      <c r="I691" s="162"/>
      <c r="J691" s="163"/>
      <c r="K691" s="164"/>
      <c r="L691" s="164"/>
      <c r="M691" s="187"/>
      <c r="N691" s="458"/>
      <c r="O691" s="463"/>
      <c r="P691" s="190"/>
      <c r="Q691" s="165"/>
      <c r="R691" s="166"/>
      <c r="S691" s="191"/>
      <c r="T691" s="195"/>
      <c r="U691" s="167"/>
      <c r="V691" s="196"/>
      <c r="W691" s="199">
        <f t="shared" si="142"/>
        <v>0</v>
      </c>
      <c r="X691" s="344">
        <f>IF(G691&gt;0,HLOOKUP(C691,'Utility Allowances'!$O$33:$S$34,2),0)</f>
        <v>0</v>
      </c>
      <c r="Y691" s="345">
        <f t="shared" si="143"/>
        <v>0</v>
      </c>
      <c r="Z691" s="168">
        <f t="shared" si="144"/>
        <v>0</v>
      </c>
      <c r="AA691" s="346">
        <f t="shared" si="145"/>
        <v>0</v>
      </c>
      <c r="AB691" s="344">
        <f>IF(Y691&gt;0,VLOOKUP($Y691,'Reference Data 2'!$B$7:$C$71,2),0)</f>
        <v>0</v>
      </c>
      <c r="AC691" s="347">
        <f t="shared" si="146"/>
        <v>0</v>
      </c>
      <c r="AD691" s="348">
        <f t="shared" si="147"/>
        <v>0</v>
      </c>
      <c r="AE691" s="349">
        <f>IF(Y691&gt;0,VLOOKUP($Y691,'Reference Data 2'!$B$9:$D$71,3),0)</f>
        <v>0</v>
      </c>
      <c r="AF691" s="347">
        <f t="shared" si="148"/>
        <v>0</v>
      </c>
      <c r="AG691" s="346">
        <f t="shared" si="149"/>
        <v>0</v>
      </c>
      <c r="AH691" s="350">
        <f t="shared" si="150"/>
        <v>0</v>
      </c>
      <c r="AI691" s="351">
        <f t="shared" si="151"/>
        <v>0</v>
      </c>
      <c r="AJ691" s="352">
        <f t="shared" si="152"/>
        <v>0</v>
      </c>
      <c r="AK691" s="349">
        <f>IF(AA691&gt;0,VLOOKUP(C691,'Reference Data 1'!$N$13:$O$17,2),0)</f>
        <v>0</v>
      </c>
      <c r="AL691" s="346">
        <f t="shared" si="153"/>
        <v>0</v>
      </c>
      <c r="AM691" s="353">
        <f t="shared" si="154"/>
        <v>0</v>
      </c>
      <c r="AN691" s="354">
        <f t="shared" si="155"/>
        <v>0</v>
      </c>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row>
    <row r="692" spans="1:219" ht="13.9" customHeight="1">
      <c r="A692" s="392"/>
      <c r="B692" s="160"/>
      <c r="C692" s="161"/>
      <c r="D692" s="161"/>
      <c r="E692" s="255"/>
      <c r="F692" s="396">
        <v>0</v>
      </c>
      <c r="G692" s="181"/>
      <c r="H692" s="186"/>
      <c r="I692" s="162"/>
      <c r="J692" s="163"/>
      <c r="K692" s="164"/>
      <c r="L692" s="164"/>
      <c r="M692" s="187"/>
      <c r="N692" s="458"/>
      <c r="O692" s="463"/>
      <c r="P692" s="190"/>
      <c r="Q692" s="165"/>
      <c r="R692" s="166"/>
      <c r="S692" s="191"/>
      <c r="T692" s="195"/>
      <c r="U692" s="167"/>
      <c r="V692" s="196"/>
      <c r="W692" s="199">
        <f t="shared" si="142"/>
        <v>0</v>
      </c>
      <c r="X692" s="344">
        <f>IF(G692&gt;0,HLOOKUP(C692,'Utility Allowances'!$O$33:$S$34,2),0)</f>
        <v>0</v>
      </c>
      <c r="Y692" s="345">
        <f t="shared" si="143"/>
        <v>0</v>
      </c>
      <c r="Z692" s="168">
        <f t="shared" si="144"/>
        <v>0</v>
      </c>
      <c r="AA692" s="346">
        <f t="shared" si="145"/>
        <v>0</v>
      </c>
      <c r="AB692" s="344">
        <f>IF(Y692&gt;0,VLOOKUP($Y692,'Reference Data 2'!$B$7:$C$71,2),0)</f>
        <v>0</v>
      </c>
      <c r="AC692" s="347">
        <f t="shared" si="146"/>
        <v>0</v>
      </c>
      <c r="AD692" s="348">
        <f t="shared" si="147"/>
        <v>0</v>
      </c>
      <c r="AE692" s="349">
        <f>IF(Y692&gt;0,VLOOKUP($Y692,'Reference Data 2'!$B$9:$D$71,3),0)</f>
        <v>0</v>
      </c>
      <c r="AF692" s="347">
        <f t="shared" si="148"/>
        <v>0</v>
      </c>
      <c r="AG692" s="346">
        <f t="shared" si="149"/>
        <v>0</v>
      </c>
      <c r="AH692" s="350">
        <f t="shared" si="150"/>
        <v>0</v>
      </c>
      <c r="AI692" s="351">
        <f t="shared" si="151"/>
        <v>0</v>
      </c>
      <c r="AJ692" s="352">
        <f t="shared" si="152"/>
        <v>0</v>
      </c>
      <c r="AK692" s="349">
        <f>IF(AA692&gt;0,VLOOKUP(C692,'Reference Data 1'!$N$13:$O$17,2),0)</f>
        <v>0</v>
      </c>
      <c r="AL692" s="346">
        <f t="shared" si="153"/>
        <v>0</v>
      </c>
      <c r="AM692" s="353">
        <f t="shared" si="154"/>
        <v>0</v>
      </c>
      <c r="AN692" s="354">
        <f t="shared" si="155"/>
        <v>0</v>
      </c>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row>
    <row r="693" spans="1:219" ht="13.9" customHeight="1">
      <c r="A693" s="392"/>
      <c r="B693" s="160"/>
      <c r="C693" s="161"/>
      <c r="D693" s="161"/>
      <c r="E693" s="255"/>
      <c r="F693" s="396">
        <v>0</v>
      </c>
      <c r="G693" s="181"/>
      <c r="H693" s="186"/>
      <c r="I693" s="162"/>
      <c r="J693" s="163"/>
      <c r="K693" s="164"/>
      <c r="L693" s="164"/>
      <c r="M693" s="187"/>
      <c r="N693" s="458"/>
      <c r="O693" s="463"/>
      <c r="P693" s="190"/>
      <c r="Q693" s="165"/>
      <c r="R693" s="166"/>
      <c r="S693" s="191"/>
      <c r="T693" s="195"/>
      <c r="U693" s="167"/>
      <c r="V693" s="196"/>
      <c r="W693" s="199">
        <f t="shared" si="142"/>
        <v>0</v>
      </c>
      <c r="X693" s="344">
        <f>IF(G693&gt;0,HLOOKUP(C693,'Utility Allowances'!$O$33:$S$34,2),0)</f>
        <v>0</v>
      </c>
      <c r="Y693" s="345">
        <f t="shared" si="143"/>
        <v>0</v>
      </c>
      <c r="Z693" s="168">
        <f t="shared" si="144"/>
        <v>0</v>
      </c>
      <c r="AA693" s="346">
        <f t="shared" si="145"/>
        <v>0</v>
      </c>
      <c r="AB693" s="344">
        <f>IF(Y693&gt;0,VLOOKUP($Y693,'Reference Data 2'!$B$7:$C$71,2),0)</f>
        <v>0</v>
      </c>
      <c r="AC693" s="347">
        <f t="shared" si="146"/>
        <v>0</v>
      </c>
      <c r="AD693" s="348">
        <f t="shared" si="147"/>
        <v>0</v>
      </c>
      <c r="AE693" s="349">
        <f>IF(Y693&gt;0,VLOOKUP($Y693,'Reference Data 2'!$B$9:$D$71,3),0)</f>
        <v>0</v>
      </c>
      <c r="AF693" s="347">
        <f t="shared" si="148"/>
        <v>0</v>
      </c>
      <c r="AG693" s="346">
        <f t="shared" si="149"/>
        <v>0</v>
      </c>
      <c r="AH693" s="350">
        <f t="shared" si="150"/>
        <v>0</v>
      </c>
      <c r="AI693" s="351">
        <f t="shared" si="151"/>
        <v>0</v>
      </c>
      <c r="AJ693" s="352">
        <f t="shared" si="152"/>
        <v>0</v>
      </c>
      <c r="AK693" s="349">
        <f>IF(AA693&gt;0,VLOOKUP(C693,'Reference Data 1'!$N$13:$O$17,2),0)</f>
        <v>0</v>
      </c>
      <c r="AL693" s="346">
        <f t="shared" si="153"/>
        <v>0</v>
      </c>
      <c r="AM693" s="353">
        <f t="shared" si="154"/>
        <v>0</v>
      </c>
      <c r="AN693" s="354">
        <f t="shared" si="155"/>
        <v>0</v>
      </c>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row>
    <row r="694" spans="1:219" ht="13.9" customHeight="1">
      <c r="A694" s="392"/>
      <c r="B694" s="160"/>
      <c r="C694" s="161"/>
      <c r="D694" s="161"/>
      <c r="E694" s="255"/>
      <c r="F694" s="396">
        <v>0</v>
      </c>
      <c r="G694" s="181"/>
      <c r="H694" s="186"/>
      <c r="I694" s="162"/>
      <c r="J694" s="163"/>
      <c r="K694" s="164"/>
      <c r="L694" s="164"/>
      <c r="M694" s="187"/>
      <c r="N694" s="458"/>
      <c r="O694" s="463"/>
      <c r="P694" s="190"/>
      <c r="Q694" s="165"/>
      <c r="R694" s="166"/>
      <c r="S694" s="191"/>
      <c r="T694" s="195"/>
      <c r="U694" s="167"/>
      <c r="V694" s="196"/>
      <c r="W694" s="199">
        <f t="shared" si="142"/>
        <v>0</v>
      </c>
      <c r="X694" s="344">
        <f>IF(G694&gt;0,HLOOKUP(C694,'Utility Allowances'!$O$33:$S$34,2),0)</f>
        <v>0</v>
      </c>
      <c r="Y694" s="345">
        <f t="shared" si="143"/>
        <v>0</v>
      </c>
      <c r="Z694" s="168">
        <f t="shared" si="144"/>
        <v>0</v>
      </c>
      <c r="AA694" s="346">
        <f t="shared" si="145"/>
        <v>0</v>
      </c>
      <c r="AB694" s="344">
        <f>IF(Y694&gt;0,VLOOKUP($Y694,'Reference Data 2'!$B$7:$C$71,2),0)</f>
        <v>0</v>
      </c>
      <c r="AC694" s="347">
        <f t="shared" si="146"/>
        <v>0</v>
      </c>
      <c r="AD694" s="348">
        <f t="shared" si="147"/>
        <v>0</v>
      </c>
      <c r="AE694" s="349">
        <f>IF(Y694&gt;0,VLOOKUP($Y694,'Reference Data 2'!$B$9:$D$71,3),0)</f>
        <v>0</v>
      </c>
      <c r="AF694" s="347">
        <f t="shared" si="148"/>
        <v>0</v>
      </c>
      <c r="AG694" s="346">
        <f t="shared" si="149"/>
        <v>0</v>
      </c>
      <c r="AH694" s="350">
        <f t="shared" si="150"/>
        <v>0</v>
      </c>
      <c r="AI694" s="351">
        <f t="shared" si="151"/>
        <v>0</v>
      </c>
      <c r="AJ694" s="352">
        <f t="shared" si="152"/>
        <v>0</v>
      </c>
      <c r="AK694" s="349">
        <f>IF(AA694&gt;0,VLOOKUP(C694,'Reference Data 1'!$N$13:$O$17,2),0)</f>
        <v>0</v>
      </c>
      <c r="AL694" s="346">
        <f t="shared" si="153"/>
        <v>0</v>
      </c>
      <c r="AM694" s="353">
        <f t="shared" si="154"/>
        <v>0</v>
      </c>
      <c r="AN694" s="354">
        <f t="shared" si="155"/>
        <v>0</v>
      </c>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row>
    <row r="695" spans="1:219" ht="13.9" customHeight="1">
      <c r="A695" s="392"/>
      <c r="B695" s="160"/>
      <c r="C695" s="161"/>
      <c r="D695" s="161"/>
      <c r="E695" s="255"/>
      <c r="F695" s="396">
        <v>0</v>
      </c>
      <c r="G695" s="181"/>
      <c r="H695" s="186"/>
      <c r="I695" s="162"/>
      <c r="J695" s="163"/>
      <c r="K695" s="164"/>
      <c r="L695" s="164"/>
      <c r="M695" s="187"/>
      <c r="N695" s="458"/>
      <c r="O695" s="463"/>
      <c r="P695" s="190"/>
      <c r="Q695" s="165"/>
      <c r="R695" s="166"/>
      <c r="S695" s="191"/>
      <c r="T695" s="195"/>
      <c r="U695" s="167"/>
      <c r="V695" s="196"/>
      <c r="W695" s="199">
        <f t="shared" si="142"/>
        <v>0</v>
      </c>
      <c r="X695" s="344">
        <f>IF(G695&gt;0,HLOOKUP(C695,'Utility Allowances'!$O$33:$S$34,2),0)</f>
        <v>0</v>
      </c>
      <c r="Y695" s="345">
        <f t="shared" si="143"/>
        <v>0</v>
      </c>
      <c r="Z695" s="168">
        <f t="shared" si="144"/>
        <v>0</v>
      </c>
      <c r="AA695" s="346">
        <f t="shared" si="145"/>
        <v>0</v>
      </c>
      <c r="AB695" s="344">
        <f>IF(Y695&gt;0,VLOOKUP($Y695,'Reference Data 2'!$B$7:$C$71,2),0)</f>
        <v>0</v>
      </c>
      <c r="AC695" s="347">
        <f t="shared" si="146"/>
        <v>0</v>
      </c>
      <c r="AD695" s="348">
        <f t="shared" si="147"/>
        <v>0</v>
      </c>
      <c r="AE695" s="349">
        <f>IF(Y695&gt;0,VLOOKUP($Y695,'Reference Data 2'!$B$9:$D$71,3),0)</f>
        <v>0</v>
      </c>
      <c r="AF695" s="347">
        <f t="shared" si="148"/>
        <v>0</v>
      </c>
      <c r="AG695" s="346">
        <f t="shared" si="149"/>
        <v>0</v>
      </c>
      <c r="AH695" s="350">
        <f t="shared" si="150"/>
        <v>0</v>
      </c>
      <c r="AI695" s="351">
        <f t="shared" si="151"/>
        <v>0</v>
      </c>
      <c r="AJ695" s="352">
        <f t="shared" si="152"/>
        <v>0</v>
      </c>
      <c r="AK695" s="349">
        <f>IF(AA695&gt;0,VLOOKUP(C695,'Reference Data 1'!$N$13:$O$17,2),0)</f>
        <v>0</v>
      </c>
      <c r="AL695" s="346">
        <f t="shared" si="153"/>
        <v>0</v>
      </c>
      <c r="AM695" s="353">
        <f t="shared" si="154"/>
        <v>0</v>
      </c>
      <c r="AN695" s="354">
        <f t="shared" si="155"/>
        <v>0</v>
      </c>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row>
    <row r="696" spans="1:219" ht="13.9" customHeight="1">
      <c r="A696" s="392"/>
      <c r="B696" s="160"/>
      <c r="C696" s="161"/>
      <c r="D696" s="161"/>
      <c r="E696" s="255"/>
      <c r="F696" s="396">
        <v>0</v>
      </c>
      <c r="G696" s="181"/>
      <c r="H696" s="186"/>
      <c r="I696" s="162"/>
      <c r="J696" s="163"/>
      <c r="K696" s="164"/>
      <c r="L696" s="164"/>
      <c r="M696" s="187"/>
      <c r="N696" s="458"/>
      <c r="O696" s="463"/>
      <c r="P696" s="190"/>
      <c r="Q696" s="165"/>
      <c r="R696" s="166"/>
      <c r="S696" s="191"/>
      <c r="T696" s="195"/>
      <c r="U696" s="167"/>
      <c r="V696" s="196"/>
      <c r="W696" s="199">
        <f t="shared" si="142"/>
        <v>0</v>
      </c>
      <c r="X696" s="344">
        <f>IF(G696&gt;0,HLOOKUP(C696,'Utility Allowances'!$O$33:$S$34,2),0)</f>
        <v>0</v>
      </c>
      <c r="Y696" s="345">
        <f t="shared" si="143"/>
        <v>0</v>
      </c>
      <c r="Z696" s="168">
        <f t="shared" si="144"/>
        <v>0</v>
      </c>
      <c r="AA696" s="346">
        <f t="shared" si="145"/>
        <v>0</v>
      </c>
      <c r="AB696" s="344">
        <f>IF(Y696&gt;0,VLOOKUP($Y696,'Reference Data 2'!$B$7:$C$71,2),0)</f>
        <v>0</v>
      </c>
      <c r="AC696" s="347">
        <f t="shared" si="146"/>
        <v>0</v>
      </c>
      <c r="AD696" s="348">
        <f t="shared" si="147"/>
        <v>0</v>
      </c>
      <c r="AE696" s="349">
        <f>IF(Y696&gt;0,VLOOKUP($Y696,'Reference Data 2'!$B$9:$D$71,3),0)</f>
        <v>0</v>
      </c>
      <c r="AF696" s="347">
        <f t="shared" si="148"/>
        <v>0</v>
      </c>
      <c r="AG696" s="346">
        <f t="shared" si="149"/>
        <v>0</v>
      </c>
      <c r="AH696" s="350">
        <f t="shared" si="150"/>
        <v>0</v>
      </c>
      <c r="AI696" s="351">
        <f t="shared" si="151"/>
        <v>0</v>
      </c>
      <c r="AJ696" s="352">
        <f t="shared" si="152"/>
        <v>0</v>
      </c>
      <c r="AK696" s="349">
        <f>IF(AA696&gt;0,VLOOKUP(C696,'Reference Data 1'!$N$13:$O$17,2),0)</f>
        <v>0</v>
      </c>
      <c r="AL696" s="346">
        <f t="shared" si="153"/>
        <v>0</v>
      </c>
      <c r="AM696" s="353">
        <f t="shared" si="154"/>
        <v>0</v>
      </c>
      <c r="AN696" s="354">
        <f t="shared" si="155"/>
        <v>0</v>
      </c>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row>
    <row r="697" spans="1:219" ht="13.9" customHeight="1">
      <c r="A697" s="392"/>
      <c r="B697" s="160"/>
      <c r="C697" s="161"/>
      <c r="D697" s="161"/>
      <c r="E697" s="255"/>
      <c r="F697" s="396">
        <v>0</v>
      </c>
      <c r="G697" s="181"/>
      <c r="H697" s="186"/>
      <c r="I697" s="162"/>
      <c r="J697" s="163"/>
      <c r="K697" s="164"/>
      <c r="L697" s="164"/>
      <c r="M697" s="187"/>
      <c r="N697" s="458"/>
      <c r="O697" s="463"/>
      <c r="P697" s="190"/>
      <c r="Q697" s="165"/>
      <c r="R697" s="166"/>
      <c r="S697" s="191"/>
      <c r="T697" s="195"/>
      <c r="U697" s="167"/>
      <c r="V697" s="196"/>
      <c r="W697" s="199">
        <f t="shared" si="142"/>
        <v>0</v>
      </c>
      <c r="X697" s="344">
        <f>IF(G697&gt;0,HLOOKUP(C697,'Utility Allowances'!$O$33:$S$34,2),0)</f>
        <v>0</v>
      </c>
      <c r="Y697" s="345">
        <f t="shared" si="143"/>
        <v>0</v>
      </c>
      <c r="Z697" s="168">
        <f t="shared" si="144"/>
        <v>0</v>
      </c>
      <c r="AA697" s="346">
        <f t="shared" si="145"/>
        <v>0</v>
      </c>
      <c r="AB697" s="344">
        <f>IF(Y697&gt;0,VLOOKUP($Y697,'Reference Data 2'!$B$7:$C$71,2),0)</f>
        <v>0</v>
      </c>
      <c r="AC697" s="347">
        <f t="shared" si="146"/>
        <v>0</v>
      </c>
      <c r="AD697" s="348">
        <f t="shared" si="147"/>
        <v>0</v>
      </c>
      <c r="AE697" s="349">
        <f>IF(Y697&gt;0,VLOOKUP($Y697,'Reference Data 2'!$B$9:$D$71,3),0)</f>
        <v>0</v>
      </c>
      <c r="AF697" s="347">
        <f t="shared" si="148"/>
        <v>0</v>
      </c>
      <c r="AG697" s="346">
        <f t="shared" si="149"/>
        <v>0</v>
      </c>
      <c r="AH697" s="350">
        <f t="shared" si="150"/>
        <v>0</v>
      </c>
      <c r="AI697" s="351">
        <f t="shared" si="151"/>
        <v>0</v>
      </c>
      <c r="AJ697" s="352">
        <f t="shared" si="152"/>
        <v>0</v>
      </c>
      <c r="AK697" s="349">
        <f>IF(AA697&gt;0,VLOOKUP(C697,'Reference Data 1'!$N$13:$O$17,2),0)</f>
        <v>0</v>
      </c>
      <c r="AL697" s="346">
        <f t="shared" si="153"/>
        <v>0</v>
      </c>
      <c r="AM697" s="353">
        <f t="shared" si="154"/>
        <v>0</v>
      </c>
      <c r="AN697" s="354">
        <f t="shared" si="155"/>
        <v>0</v>
      </c>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row>
    <row r="698" spans="1:219" ht="13.9" customHeight="1">
      <c r="A698" s="392"/>
      <c r="B698" s="160"/>
      <c r="C698" s="161"/>
      <c r="D698" s="161"/>
      <c r="E698" s="255"/>
      <c r="F698" s="396">
        <v>0</v>
      </c>
      <c r="G698" s="181"/>
      <c r="H698" s="186"/>
      <c r="I698" s="162"/>
      <c r="J698" s="163"/>
      <c r="K698" s="164"/>
      <c r="L698" s="164"/>
      <c r="M698" s="187"/>
      <c r="N698" s="458"/>
      <c r="O698" s="463"/>
      <c r="P698" s="190"/>
      <c r="Q698" s="165"/>
      <c r="R698" s="166"/>
      <c r="S698" s="191"/>
      <c r="T698" s="195"/>
      <c r="U698" s="167"/>
      <c r="V698" s="196"/>
      <c r="W698" s="199">
        <f t="shared" si="142"/>
        <v>0</v>
      </c>
      <c r="X698" s="344">
        <f>IF(G698&gt;0,HLOOKUP(C698,'Utility Allowances'!$O$33:$S$34,2),0)</f>
        <v>0</v>
      </c>
      <c r="Y698" s="345">
        <f t="shared" si="143"/>
        <v>0</v>
      </c>
      <c r="Z698" s="168">
        <f t="shared" si="144"/>
        <v>0</v>
      </c>
      <c r="AA698" s="346">
        <f t="shared" si="145"/>
        <v>0</v>
      </c>
      <c r="AB698" s="344">
        <f>IF(Y698&gt;0,VLOOKUP($Y698,'Reference Data 2'!$B$7:$C$71,2),0)</f>
        <v>0</v>
      </c>
      <c r="AC698" s="347">
        <f t="shared" si="146"/>
        <v>0</v>
      </c>
      <c r="AD698" s="348">
        <f t="shared" si="147"/>
        <v>0</v>
      </c>
      <c r="AE698" s="349">
        <f>IF(Y698&gt;0,VLOOKUP($Y698,'Reference Data 2'!$B$9:$D$71,3),0)</f>
        <v>0</v>
      </c>
      <c r="AF698" s="347">
        <f t="shared" si="148"/>
        <v>0</v>
      </c>
      <c r="AG698" s="346">
        <f t="shared" si="149"/>
        <v>0</v>
      </c>
      <c r="AH698" s="350">
        <f t="shared" si="150"/>
        <v>0</v>
      </c>
      <c r="AI698" s="351">
        <f t="shared" si="151"/>
        <v>0</v>
      </c>
      <c r="AJ698" s="352">
        <f t="shared" si="152"/>
        <v>0</v>
      </c>
      <c r="AK698" s="349">
        <f>IF(AA698&gt;0,VLOOKUP(C698,'Reference Data 1'!$N$13:$O$17,2),0)</f>
        <v>0</v>
      </c>
      <c r="AL698" s="346">
        <f t="shared" si="153"/>
        <v>0</v>
      </c>
      <c r="AM698" s="353">
        <f t="shared" si="154"/>
        <v>0</v>
      </c>
      <c r="AN698" s="354">
        <f t="shared" si="155"/>
        <v>0</v>
      </c>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row>
    <row r="699" spans="1:219" ht="13.9" customHeight="1">
      <c r="A699" s="392"/>
      <c r="B699" s="160"/>
      <c r="C699" s="161"/>
      <c r="D699" s="161"/>
      <c r="E699" s="255"/>
      <c r="F699" s="396">
        <v>0</v>
      </c>
      <c r="G699" s="181"/>
      <c r="H699" s="186"/>
      <c r="I699" s="162"/>
      <c r="J699" s="163"/>
      <c r="K699" s="164"/>
      <c r="L699" s="164"/>
      <c r="M699" s="187"/>
      <c r="N699" s="458"/>
      <c r="O699" s="463"/>
      <c r="P699" s="190"/>
      <c r="Q699" s="165"/>
      <c r="R699" s="166"/>
      <c r="S699" s="191"/>
      <c r="T699" s="195"/>
      <c r="U699" s="167"/>
      <c r="V699" s="196"/>
      <c r="W699" s="199">
        <f t="shared" si="142"/>
        <v>0</v>
      </c>
      <c r="X699" s="344">
        <f>IF(G699&gt;0,HLOOKUP(C699,'Utility Allowances'!$O$33:$S$34,2),0)</f>
        <v>0</v>
      </c>
      <c r="Y699" s="345">
        <f t="shared" si="143"/>
        <v>0</v>
      </c>
      <c r="Z699" s="168">
        <f t="shared" si="144"/>
        <v>0</v>
      </c>
      <c r="AA699" s="346">
        <f t="shared" si="145"/>
        <v>0</v>
      </c>
      <c r="AB699" s="344">
        <f>IF(Y699&gt;0,VLOOKUP($Y699,'Reference Data 2'!$B$7:$C$71,2),0)</f>
        <v>0</v>
      </c>
      <c r="AC699" s="347">
        <f t="shared" si="146"/>
        <v>0</v>
      </c>
      <c r="AD699" s="348">
        <f t="shared" si="147"/>
        <v>0</v>
      </c>
      <c r="AE699" s="349">
        <f>IF(Y699&gt;0,VLOOKUP($Y699,'Reference Data 2'!$B$9:$D$71,3),0)</f>
        <v>0</v>
      </c>
      <c r="AF699" s="347">
        <f t="shared" si="148"/>
        <v>0</v>
      </c>
      <c r="AG699" s="346">
        <f t="shared" si="149"/>
        <v>0</v>
      </c>
      <c r="AH699" s="350">
        <f t="shared" si="150"/>
        <v>0</v>
      </c>
      <c r="AI699" s="351">
        <f t="shared" si="151"/>
        <v>0</v>
      </c>
      <c r="AJ699" s="352">
        <f t="shared" si="152"/>
        <v>0</v>
      </c>
      <c r="AK699" s="349">
        <f>IF(AA699&gt;0,VLOOKUP(C699,'Reference Data 1'!$N$13:$O$17,2),0)</f>
        <v>0</v>
      </c>
      <c r="AL699" s="346">
        <f t="shared" si="153"/>
        <v>0</v>
      </c>
      <c r="AM699" s="353">
        <f t="shared" si="154"/>
        <v>0</v>
      </c>
      <c r="AN699" s="354">
        <f t="shared" si="155"/>
        <v>0</v>
      </c>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row>
    <row r="700" spans="1:219" ht="13.9" customHeight="1">
      <c r="A700" s="392"/>
      <c r="B700" s="160"/>
      <c r="C700" s="161"/>
      <c r="D700" s="161"/>
      <c r="E700" s="255"/>
      <c r="F700" s="396">
        <v>0</v>
      </c>
      <c r="G700" s="181"/>
      <c r="H700" s="186"/>
      <c r="I700" s="162"/>
      <c r="J700" s="163"/>
      <c r="K700" s="164"/>
      <c r="L700" s="164"/>
      <c r="M700" s="187"/>
      <c r="N700" s="458"/>
      <c r="O700" s="463"/>
      <c r="P700" s="190"/>
      <c r="Q700" s="165"/>
      <c r="R700" s="166"/>
      <c r="S700" s="191"/>
      <c r="T700" s="195"/>
      <c r="U700" s="167"/>
      <c r="V700" s="196"/>
      <c r="W700" s="199">
        <f t="shared" si="142"/>
        <v>0</v>
      </c>
      <c r="X700" s="344">
        <f>IF(G700&gt;0,HLOOKUP(C700,'Utility Allowances'!$O$33:$S$34,2),0)</f>
        <v>0</v>
      </c>
      <c r="Y700" s="345">
        <f t="shared" si="143"/>
        <v>0</v>
      </c>
      <c r="Z700" s="168">
        <f t="shared" si="144"/>
        <v>0</v>
      </c>
      <c r="AA700" s="346">
        <f t="shared" si="145"/>
        <v>0</v>
      </c>
      <c r="AB700" s="344">
        <f>IF(Y700&gt;0,VLOOKUP($Y700,'Reference Data 2'!$B$7:$C$71,2),0)</f>
        <v>0</v>
      </c>
      <c r="AC700" s="347">
        <f t="shared" si="146"/>
        <v>0</v>
      </c>
      <c r="AD700" s="348">
        <f t="shared" si="147"/>
        <v>0</v>
      </c>
      <c r="AE700" s="349">
        <f>IF(Y700&gt;0,VLOOKUP($Y700,'Reference Data 2'!$B$9:$D$71,3),0)</f>
        <v>0</v>
      </c>
      <c r="AF700" s="347">
        <f t="shared" si="148"/>
        <v>0</v>
      </c>
      <c r="AG700" s="346">
        <f t="shared" si="149"/>
        <v>0</v>
      </c>
      <c r="AH700" s="350">
        <f t="shared" si="150"/>
        <v>0</v>
      </c>
      <c r="AI700" s="351">
        <f t="shared" si="151"/>
        <v>0</v>
      </c>
      <c r="AJ700" s="352">
        <f t="shared" si="152"/>
        <v>0</v>
      </c>
      <c r="AK700" s="349">
        <f>IF(AA700&gt;0,VLOOKUP(C700,'Reference Data 1'!$N$13:$O$17,2),0)</f>
        <v>0</v>
      </c>
      <c r="AL700" s="346">
        <f t="shared" si="153"/>
        <v>0</v>
      </c>
      <c r="AM700" s="353">
        <f t="shared" si="154"/>
        <v>0</v>
      </c>
      <c r="AN700" s="354">
        <f t="shared" si="155"/>
        <v>0</v>
      </c>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row>
    <row r="701" spans="1:219" ht="13.9" customHeight="1">
      <c r="A701" s="392"/>
      <c r="B701" s="160"/>
      <c r="C701" s="161"/>
      <c r="D701" s="161"/>
      <c r="E701" s="255"/>
      <c r="F701" s="396">
        <v>0</v>
      </c>
      <c r="G701" s="181"/>
      <c r="H701" s="186"/>
      <c r="I701" s="162"/>
      <c r="J701" s="163"/>
      <c r="K701" s="164"/>
      <c r="L701" s="164"/>
      <c r="M701" s="187"/>
      <c r="N701" s="458"/>
      <c r="O701" s="463"/>
      <c r="P701" s="190"/>
      <c r="Q701" s="165"/>
      <c r="R701" s="166"/>
      <c r="S701" s="191"/>
      <c r="T701" s="195"/>
      <c r="U701" s="167"/>
      <c r="V701" s="196"/>
      <c r="W701" s="199">
        <f t="shared" si="142"/>
        <v>0</v>
      </c>
      <c r="X701" s="344">
        <f>IF(G701&gt;0,HLOOKUP(C701,'Utility Allowances'!$O$33:$S$34,2),0)</f>
        <v>0</v>
      </c>
      <c r="Y701" s="345">
        <f t="shared" si="143"/>
        <v>0</v>
      </c>
      <c r="Z701" s="168">
        <f t="shared" si="144"/>
        <v>0</v>
      </c>
      <c r="AA701" s="346">
        <f t="shared" si="145"/>
        <v>0</v>
      </c>
      <c r="AB701" s="344">
        <f>IF(Y701&gt;0,VLOOKUP($Y701,'Reference Data 2'!$B$7:$C$71,2),0)</f>
        <v>0</v>
      </c>
      <c r="AC701" s="347">
        <f t="shared" si="146"/>
        <v>0</v>
      </c>
      <c r="AD701" s="348">
        <f t="shared" si="147"/>
        <v>0</v>
      </c>
      <c r="AE701" s="349">
        <f>IF(Y701&gt;0,VLOOKUP($Y701,'Reference Data 2'!$B$9:$D$71,3),0)</f>
        <v>0</v>
      </c>
      <c r="AF701" s="347">
        <f t="shared" si="148"/>
        <v>0</v>
      </c>
      <c r="AG701" s="346">
        <f t="shared" si="149"/>
        <v>0</v>
      </c>
      <c r="AH701" s="350">
        <f t="shared" si="150"/>
        <v>0</v>
      </c>
      <c r="AI701" s="351">
        <f t="shared" si="151"/>
        <v>0</v>
      </c>
      <c r="AJ701" s="352">
        <f t="shared" si="152"/>
        <v>0</v>
      </c>
      <c r="AK701" s="349">
        <f>IF(AA701&gt;0,VLOOKUP(C701,'Reference Data 1'!$N$13:$O$17,2),0)</f>
        <v>0</v>
      </c>
      <c r="AL701" s="346">
        <f t="shared" si="153"/>
        <v>0</v>
      </c>
      <c r="AM701" s="353">
        <f t="shared" si="154"/>
        <v>0</v>
      </c>
      <c r="AN701" s="354">
        <f t="shared" si="155"/>
        <v>0</v>
      </c>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row>
    <row r="702" spans="1:219" ht="13.9" customHeight="1">
      <c r="A702" s="392"/>
      <c r="B702" s="160"/>
      <c r="C702" s="161"/>
      <c r="D702" s="161"/>
      <c r="E702" s="255"/>
      <c r="F702" s="396">
        <v>0</v>
      </c>
      <c r="G702" s="181"/>
      <c r="H702" s="186"/>
      <c r="I702" s="162"/>
      <c r="J702" s="163"/>
      <c r="K702" s="164"/>
      <c r="L702" s="164"/>
      <c r="M702" s="187"/>
      <c r="N702" s="458"/>
      <c r="O702" s="463"/>
      <c r="P702" s="190"/>
      <c r="Q702" s="165"/>
      <c r="R702" s="166"/>
      <c r="S702" s="191"/>
      <c r="T702" s="195"/>
      <c r="U702" s="167"/>
      <c r="V702" s="196"/>
      <c r="W702" s="199">
        <f t="shared" si="142"/>
        <v>0</v>
      </c>
      <c r="X702" s="344">
        <f>IF(G702&gt;0,HLOOKUP(C702,'Utility Allowances'!$O$33:$S$34,2),0)</f>
        <v>0</v>
      </c>
      <c r="Y702" s="345">
        <f t="shared" si="143"/>
        <v>0</v>
      </c>
      <c r="Z702" s="168">
        <f t="shared" si="144"/>
        <v>0</v>
      </c>
      <c r="AA702" s="346">
        <f t="shared" si="145"/>
        <v>0</v>
      </c>
      <c r="AB702" s="344">
        <f>IF(Y702&gt;0,VLOOKUP($Y702,'Reference Data 2'!$B$7:$C$71,2),0)</f>
        <v>0</v>
      </c>
      <c r="AC702" s="347">
        <f t="shared" si="146"/>
        <v>0</v>
      </c>
      <c r="AD702" s="348">
        <f t="shared" si="147"/>
        <v>0</v>
      </c>
      <c r="AE702" s="349">
        <f>IF(Y702&gt;0,VLOOKUP($Y702,'Reference Data 2'!$B$9:$D$71,3),0)</f>
        <v>0</v>
      </c>
      <c r="AF702" s="347">
        <f t="shared" si="148"/>
        <v>0</v>
      </c>
      <c r="AG702" s="346">
        <f t="shared" si="149"/>
        <v>0</v>
      </c>
      <c r="AH702" s="350">
        <f t="shared" si="150"/>
        <v>0</v>
      </c>
      <c r="AI702" s="351">
        <f t="shared" si="151"/>
        <v>0</v>
      </c>
      <c r="AJ702" s="352">
        <f t="shared" si="152"/>
        <v>0</v>
      </c>
      <c r="AK702" s="349">
        <f>IF(AA702&gt;0,VLOOKUP(C702,'Reference Data 1'!$N$13:$O$17,2),0)</f>
        <v>0</v>
      </c>
      <c r="AL702" s="346">
        <f t="shared" si="153"/>
        <v>0</v>
      </c>
      <c r="AM702" s="353">
        <f t="shared" si="154"/>
        <v>0</v>
      </c>
      <c r="AN702" s="354">
        <f t="shared" si="155"/>
        <v>0</v>
      </c>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row>
    <row r="703" spans="1:219" ht="13.9" customHeight="1">
      <c r="A703" s="392"/>
      <c r="B703" s="160"/>
      <c r="C703" s="161"/>
      <c r="D703" s="161"/>
      <c r="E703" s="255"/>
      <c r="F703" s="396">
        <v>0</v>
      </c>
      <c r="G703" s="181"/>
      <c r="H703" s="186"/>
      <c r="I703" s="162"/>
      <c r="J703" s="163"/>
      <c r="K703" s="164"/>
      <c r="L703" s="164"/>
      <c r="M703" s="187"/>
      <c r="N703" s="458"/>
      <c r="O703" s="463"/>
      <c r="P703" s="190"/>
      <c r="Q703" s="165"/>
      <c r="R703" s="166"/>
      <c r="S703" s="191"/>
      <c r="T703" s="195"/>
      <c r="U703" s="167"/>
      <c r="V703" s="196"/>
      <c r="W703" s="199">
        <f t="shared" si="142"/>
        <v>0</v>
      </c>
      <c r="X703" s="344">
        <f>IF(G703&gt;0,HLOOKUP(C703,'Utility Allowances'!$O$33:$S$34,2),0)</f>
        <v>0</v>
      </c>
      <c r="Y703" s="345">
        <f t="shared" si="143"/>
        <v>0</v>
      </c>
      <c r="Z703" s="168">
        <f t="shared" si="144"/>
        <v>0</v>
      </c>
      <c r="AA703" s="346">
        <f t="shared" si="145"/>
        <v>0</v>
      </c>
      <c r="AB703" s="344">
        <f>IF(Y703&gt;0,VLOOKUP($Y703,'Reference Data 2'!$B$7:$C$71,2),0)</f>
        <v>0</v>
      </c>
      <c r="AC703" s="347">
        <f t="shared" si="146"/>
        <v>0</v>
      </c>
      <c r="AD703" s="348">
        <f t="shared" si="147"/>
        <v>0</v>
      </c>
      <c r="AE703" s="349">
        <f>IF(Y703&gt;0,VLOOKUP($Y703,'Reference Data 2'!$B$9:$D$71,3),0)</f>
        <v>0</v>
      </c>
      <c r="AF703" s="347">
        <f t="shared" si="148"/>
        <v>0</v>
      </c>
      <c r="AG703" s="346">
        <f t="shared" si="149"/>
        <v>0</v>
      </c>
      <c r="AH703" s="350">
        <f t="shared" si="150"/>
        <v>0</v>
      </c>
      <c r="AI703" s="351">
        <f t="shared" si="151"/>
        <v>0</v>
      </c>
      <c r="AJ703" s="352">
        <f t="shared" si="152"/>
        <v>0</v>
      </c>
      <c r="AK703" s="349">
        <f>IF(AA703&gt;0,VLOOKUP(C703,'Reference Data 1'!$N$13:$O$17,2),0)</f>
        <v>0</v>
      </c>
      <c r="AL703" s="346">
        <f t="shared" si="153"/>
        <v>0</v>
      </c>
      <c r="AM703" s="353">
        <f t="shared" si="154"/>
        <v>0</v>
      </c>
      <c r="AN703" s="354">
        <f t="shared" si="155"/>
        <v>0</v>
      </c>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row>
    <row r="704" spans="1:219" ht="13.9" customHeight="1">
      <c r="A704" s="392"/>
      <c r="B704" s="160"/>
      <c r="C704" s="161"/>
      <c r="D704" s="161"/>
      <c r="E704" s="255"/>
      <c r="F704" s="396">
        <v>0</v>
      </c>
      <c r="G704" s="181"/>
      <c r="H704" s="186"/>
      <c r="I704" s="162"/>
      <c r="J704" s="163"/>
      <c r="K704" s="164"/>
      <c r="L704" s="164"/>
      <c r="M704" s="187"/>
      <c r="N704" s="458"/>
      <c r="O704" s="463"/>
      <c r="P704" s="190"/>
      <c r="Q704" s="165"/>
      <c r="R704" s="166"/>
      <c r="S704" s="191"/>
      <c r="T704" s="195"/>
      <c r="U704" s="167"/>
      <c r="V704" s="196"/>
      <c r="W704" s="199">
        <f t="shared" si="142"/>
        <v>0</v>
      </c>
      <c r="X704" s="344">
        <f>IF(G704&gt;0,HLOOKUP(C704,'Utility Allowances'!$O$33:$S$34,2),0)</f>
        <v>0</v>
      </c>
      <c r="Y704" s="345">
        <f t="shared" si="143"/>
        <v>0</v>
      </c>
      <c r="Z704" s="168">
        <f t="shared" si="144"/>
        <v>0</v>
      </c>
      <c r="AA704" s="346">
        <f t="shared" si="145"/>
        <v>0</v>
      </c>
      <c r="AB704" s="344">
        <f>IF(Y704&gt;0,VLOOKUP($Y704,'Reference Data 2'!$B$7:$C$71,2),0)</f>
        <v>0</v>
      </c>
      <c r="AC704" s="347">
        <f t="shared" si="146"/>
        <v>0</v>
      </c>
      <c r="AD704" s="348">
        <f t="shared" si="147"/>
        <v>0</v>
      </c>
      <c r="AE704" s="349">
        <f>IF(Y704&gt;0,VLOOKUP($Y704,'Reference Data 2'!$B$9:$D$71,3),0)</f>
        <v>0</v>
      </c>
      <c r="AF704" s="347">
        <f t="shared" si="148"/>
        <v>0</v>
      </c>
      <c r="AG704" s="346">
        <f t="shared" si="149"/>
        <v>0</v>
      </c>
      <c r="AH704" s="350">
        <f t="shared" si="150"/>
        <v>0</v>
      </c>
      <c r="AI704" s="351">
        <f t="shared" si="151"/>
        <v>0</v>
      </c>
      <c r="AJ704" s="352">
        <f t="shared" si="152"/>
        <v>0</v>
      </c>
      <c r="AK704" s="349">
        <f>IF(AA704&gt;0,VLOOKUP(C704,'Reference Data 1'!$N$13:$O$17,2),0)</f>
        <v>0</v>
      </c>
      <c r="AL704" s="346">
        <f t="shared" si="153"/>
        <v>0</v>
      </c>
      <c r="AM704" s="353">
        <f t="shared" si="154"/>
        <v>0</v>
      </c>
      <c r="AN704" s="354">
        <f t="shared" si="155"/>
        <v>0</v>
      </c>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c r="GU704" s="23"/>
      <c r="GV704" s="23"/>
      <c r="GW704" s="23"/>
      <c r="GX704" s="23"/>
      <c r="GY704" s="23"/>
      <c r="GZ704" s="23"/>
      <c r="HA704" s="23"/>
      <c r="HB704" s="23"/>
      <c r="HC704" s="23"/>
      <c r="HD704" s="23"/>
      <c r="HE704" s="23"/>
      <c r="HF704" s="23"/>
      <c r="HG704" s="23"/>
      <c r="HH704" s="23"/>
      <c r="HI704" s="23"/>
      <c r="HJ704" s="23"/>
      <c r="HK704" s="23"/>
    </row>
    <row r="705" spans="1:219" ht="13.9" customHeight="1">
      <c r="A705" s="392"/>
      <c r="B705" s="160"/>
      <c r="C705" s="161"/>
      <c r="D705" s="161"/>
      <c r="E705" s="255"/>
      <c r="F705" s="396">
        <v>0</v>
      </c>
      <c r="G705" s="181"/>
      <c r="H705" s="186"/>
      <c r="I705" s="162"/>
      <c r="J705" s="163"/>
      <c r="K705" s="164"/>
      <c r="L705" s="164"/>
      <c r="M705" s="187"/>
      <c r="N705" s="458"/>
      <c r="O705" s="463"/>
      <c r="P705" s="190"/>
      <c r="Q705" s="165"/>
      <c r="R705" s="166"/>
      <c r="S705" s="191"/>
      <c r="T705" s="195"/>
      <c r="U705" s="167"/>
      <c r="V705" s="196"/>
      <c r="W705" s="199">
        <f t="shared" si="142"/>
        <v>0</v>
      </c>
      <c r="X705" s="344">
        <f>IF(G705&gt;0,HLOOKUP(C705,'Utility Allowances'!$O$33:$S$34,2),0)</f>
        <v>0</v>
      </c>
      <c r="Y705" s="345">
        <f t="shared" si="143"/>
        <v>0</v>
      </c>
      <c r="Z705" s="168">
        <f t="shared" si="144"/>
        <v>0</v>
      </c>
      <c r="AA705" s="346">
        <f t="shared" si="145"/>
        <v>0</v>
      </c>
      <c r="AB705" s="344">
        <f>IF(Y705&gt;0,VLOOKUP($Y705,'Reference Data 2'!$B$7:$C$71,2),0)</f>
        <v>0</v>
      </c>
      <c r="AC705" s="347">
        <f t="shared" si="146"/>
        <v>0</v>
      </c>
      <c r="AD705" s="348">
        <f t="shared" si="147"/>
        <v>0</v>
      </c>
      <c r="AE705" s="349">
        <f>IF(Y705&gt;0,VLOOKUP($Y705,'Reference Data 2'!$B$9:$D$71,3),0)</f>
        <v>0</v>
      </c>
      <c r="AF705" s="347">
        <f t="shared" si="148"/>
        <v>0</v>
      </c>
      <c r="AG705" s="346">
        <f t="shared" si="149"/>
        <v>0</v>
      </c>
      <c r="AH705" s="350">
        <f t="shared" si="150"/>
        <v>0</v>
      </c>
      <c r="AI705" s="351">
        <f t="shared" si="151"/>
        <v>0</v>
      </c>
      <c r="AJ705" s="352">
        <f t="shared" si="152"/>
        <v>0</v>
      </c>
      <c r="AK705" s="349">
        <f>IF(AA705&gt;0,VLOOKUP(C705,'Reference Data 1'!$N$13:$O$17,2),0)</f>
        <v>0</v>
      </c>
      <c r="AL705" s="346">
        <f t="shared" si="153"/>
        <v>0</v>
      </c>
      <c r="AM705" s="353">
        <f t="shared" si="154"/>
        <v>0</v>
      </c>
      <c r="AN705" s="354">
        <f t="shared" si="155"/>
        <v>0</v>
      </c>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row>
    <row r="706" spans="1:219" ht="13.9" customHeight="1">
      <c r="A706" s="392"/>
      <c r="B706" s="160"/>
      <c r="C706" s="161"/>
      <c r="D706" s="161"/>
      <c r="E706" s="255"/>
      <c r="F706" s="396">
        <v>0</v>
      </c>
      <c r="G706" s="181"/>
      <c r="H706" s="186"/>
      <c r="I706" s="162"/>
      <c r="J706" s="163"/>
      <c r="K706" s="164"/>
      <c r="L706" s="164"/>
      <c r="M706" s="187"/>
      <c r="N706" s="458"/>
      <c r="O706" s="463"/>
      <c r="P706" s="190"/>
      <c r="Q706" s="165"/>
      <c r="R706" s="166"/>
      <c r="S706" s="191"/>
      <c r="T706" s="195"/>
      <c r="U706" s="167"/>
      <c r="V706" s="196"/>
      <c r="W706" s="199">
        <f t="shared" si="142"/>
        <v>0</v>
      </c>
      <c r="X706" s="344">
        <f>IF(G706&gt;0,HLOOKUP(C706,'Utility Allowances'!$O$33:$S$34,2),0)</f>
        <v>0</v>
      </c>
      <c r="Y706" s="345">
        <f t="shared" si="143"/>
        <v>0</v>
      </c>
      <c r="Z706" s="168">
        <f t="shared" si="144"/>
        <v>0</v>
      </c>
      <c r="AA706" s="346">
        <f t="shared" si="145"/>
        <v>0</v>
      </c>
      <c r="AB706" s="344">
        <f>IF(Y706&gt;0,VLOOKUP($Y706,'Reference Data 2'!$B$7:$C$71,2),0)</f>
        <v>0</v>
      </c>
      <c r="AC706" s="347">
        <f t="shared" si="146"/>
        <v>0</v>
      </c>
      <c r="AD706" s="348">
        <f t="shared" si="147"/>
        <v>0</v>
      </c>
      <c r="AE706" s="349">
        <f>IF(Y706&gt;0,VLOOKUP($Y706,'Reference Data 2'!$B$9:$D$71,3),0)</f>
        <v>0</v>
      </c>
      <c r="AF706" s="347">
        <f t="shared" si="148"/>
        <v>0</v>
      </c>
      <c r="AG706" s="346">
        <f t="shared" si="149"/>
        <v>0</v>
      </c>
      <c r="AH706" s="350">
        <f t="shared" si="150"/>
        <v>0</v>
      </c>
      <c r="AI706" s="351">
        <f t="shared" si="151"/>
        <v>0</v>
      </c>
      <c r="AJ706" s="352">
        <f t="shared" si="152"/>
        <v>0</v>
      </c>
      <c r="AK706" s="349">
        <f>IF(AA706&gt;0,VLOOKUP(C706,'Reference Data 1'!$N$13:$O$17,2),0)</f>
        <v>0</v>
      </c>
      <c r="AL706" s="346">
        <f t="shared" si="153"/>
        <v>0</v>
      </c>
      <c r="AM706" s="353">
        <f t="shared" si="154"/>
        <v>0</v>
      </c>
      <c r="AN706" s="354">
        <f t="shared" si="155"/>
        <v>0</v>
      </c>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row>
    <row r="707" spans="1:219" ht="13.9" customHeight="1">
      <c r="A707" s="392"/>
      <c r="B707" s="160"/>
      <c r="C707" s="161"/>
      <c r="D707" s="161"/>
      <c r="E707" s="255"/>
      <c r="F707" s="396">
        <v>0</v>
      </c>
      <c r="G707" s="181"/>
      <c r="H707" s="186"/>
      <c r="I707" s="162"/>
      <c r="J707" s="163"/>
      <c r="K707" s="164"/>
      <c r="L707" s="164"/>
      <c r="M707" s="187"/>
      <c r="N707" s="458"/>
      <c r="O707" s="463"/>
      <c r="P707" s="190"/>
      <c r="Q707" s="165"/>
      <c r="R707" s="166"/>
      <c r="S707" s="191"/>
      <c r="T707" s="195"/>
      <c r="U707" s="167"/>
      <c r="V707" s="196"/>
      <c r="W707" s="199">
        <f t="shared" si="142"/>
        <v>0</v>
      </c>
      <c r="X707" s="344">
        <f>IF(G707&gt;0,HLOOKUP(C707,'Utility Allowances'!$O$33:$S$34,2),0)</f>
        <v>0</v>
      </c>
      <c r="Y707" s="345">
        <f t="shared" si="143"/>
        <v>0</v>
      </c>
      <c r="Z707" s="168">
        <f t="shared" si="144"/>
        <v>0</v>
      </c>
      <c r="AA707" s="346">
        <f t="shared" si="145"/>
        <v>0</v>
      </c>
      <c r="AB707" s="344">
        <f>IF(Y707&gt;0,VLOOKUP($Y707,'Reference Data 2'!$B$7:$C$71,2),0)</f>
        <v>0</v>
      </c>
      <c r="AC707" s="347">
        <f t="shared" si="146"/>
        <v>0</v>
      </c>
      <c r="AD707" s="348">
        <f t="shared" si="147"/>
        <v>0</v>
      </c>
      <c r="AE707" s="349">
        <f>IF(Y707&gt;0,VLOOKUP($Y707,'Reference Data 2'!$B$9:$D$71,3),0)</f>
        <v>0</v>
      </c>
      <c r="AF707" s="347">
        <f t="shared" si="148"/>
        <v>0</v>
      </c>
      <c r="AG707" s="346">
        <f t="shared" si="149"/>
        <v>0</v>
      </c>
      <c r="AH707" s="350">
        <f t="shared" si="150"/>
        <v>0</v>
      </c>
      <c r="AI707" s="351">
        <f t="shared" si="151"/>
        <v>0</v>
      </c>
      <c r="AJ707" s="352">
        <f t="shared" si="152"/>
        <v>0</v>
      </c>
      <c r="AK707" s="349">
        <f>IF(AA707&gt;0,VLOOKUP(C707,'Reference Data 1'!$N$13:$O$17,2),0)</f>
        <v>0</v>
      </c>
      <c r="AL707" s="346">
        <f t="shared" si="153"/>
        <v>0</v>
      </c>
      <c r="AM707" s="353">
        <f t="shared" si="154"/>
        <v>0</v>
      </c>
      <c r="AN707" s="354">
        <f t="shared" si="155"/>
        <v>0</v>
      </c>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row>
    <row r="708" spans="1:219" ht="13.9" customHeight="1">
      <c r="A708" s="392"/>
      <c r="B708" s="160"/>
      <c r="C708" s="161"/>
      <c r="D708" s="161"/>
      <c r="E708" s="255"/>
      <c r="F708" s="396">
        <v>0</v>
      </c>
      <c r="G708" s="181"/>
      <c r="H708" s="186"/>
      <c r="I708" s="162"/>
      <c r="J708" s="163"/>
      <c r="K708" s="164"/>
      <c r="L708" s="164"/>
      <c r="M708" s="187"/>
      <c r="N708" s="458"/>
      <c r="O708" s="463"/>
      <c r="P708" s="190"/>
      <c r="Q708" s="165"/>
      <c r="R708" s="166"/>
      <c r="S708" s="191"/>
      <c r="T708" s="195"/>
      <c r="U708" s="167"/>
      <c r="V708" s="196"/>
      <c r="W708" s="199">
        <f t="shared" si="142"/>
        <v>0</v>
      </c>
      <c r="X708" s="344">
        <f>IF(G708&gt;0,HLOOKUP(C708,'Utility Allowances'!$O$33:$S$34,2),0)</f>
        <v>0</v>
      </c>
      <c r="Y708" s="345">
        <f t="shared" si="143"/>
        <v>0</v>
      </c>
      <c r="Z708" s="168">
        <f t="shared" si="144"/>
        <v>0</v>
      </c>
      <c r="AA708" s="346">
        <f t="shared" si="145"/>
        <v>0</v>
      </c>
      <c r="AB708" s="344">
        <f>IF(Y708&gt;0,VLOOKUP($Y708,'Reference Data 2'!$B$7:$C$71,2),0)</f>
        <v>0</v>
      </c>
      <c r="AC708" s="347">
        <f t="shared" si="146"/>
        <v>0</v>
      </c>
      <c r="AD708" s="348">
        <f t="shared" si="147"/>
        <v>0</v>
      </c>
      <c r="AE708" s="349">
        <f>IF(Y708&gt;0,VLOOKUP($Y708,'Reference Data 2'!$B$9:$D$71,3),0)</f>
        <v>0</v>
      </c>
      <c r="AF708" s="347">
        <f t="shared" si="148"/>
        <v>0</v>
      </c>
      <c r="AG708" s="346">
        <f t="shared" si="149"/>
        <v>0</v>
      </c>
      <c r="AH708" s="350">
        <f t="shared" si="150"/>
        <v>0</v>
      </c>
      <c r="AI708" s="351">
        <f t="shared" si="151"/>
        <v>0</v>
      </c>
      <c r="AJ708" s="352">
        <f t="shared" si="152"/>
        <v>0</v>
      </c>
      <c r="AK708" s="349">
        <f>IF(AA708&gt;0,VLOOKUP(C708,'Reference Data 1'!$N$13:$O$17,2),0)</f>
        <v>0</v>
      </c>
      <c r="AL708" s="346">
        <f t="shared" si="153"/>
        <v>0</v>
      </c>
      <c r="AM708" s="353">
        <f t="shared" si="154"/>
        <v>0</v>
      </c>
      <c r="AN708" s="354">
        <f t="shared" si="155"/>
        <v>0</v>
      </c>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row>
    <row r="709" spans="1:219" ht="13.9" customHeight="1">
      <c r="A709" s="392"/>
      <c r="B709" s="160"/>
      <c r="C709" s="161"/>
      <c r="D709" s="161"/>
      <c r="E709" s="255"/>
      <c r="F709" s="396">
        <v>0</v>
      </c>
      <c r="G709" s="181"/>
      <c r="H709" s="186"/>
      <c r="I709" s="162"/>
      <c r="J709" s="163"/>
      <c r="K709" s="164"/>
      <c r="L709" s="164"/>
      <c r="M709" s="187"/>
      <c r="N709" s="458"/>
      <c r="O709" s="463"/>
      <c r="P709" s="190"/>
      <c r="Q709" s="165"/>
      <c r="R709" s="166"/>
      <c r="S709" s="191"/>
      <c r="T709" s="195"/>
      <c r="U709" s="167"/>
      <c r="V709" s="196"/>
      <c r="W709" s="199">
        <f t="shared" si="142"/>
        <v>0</v>
      </c>
      <c r="X709" s="344">
        <f>IF(G709&gt;0,HLOOKUP(C709,'Utility Allowances'!$O$33:$S$34,2),0)</f>
        <v>0</v>
      </c>
      <c r="Y709" s="345">
        <f t="shared" si="143"/>
        <v>0</v>
      </c>
      <c r="Z709" s="168">
        <f t="shared" si="144"/>
        <v>0</v>
      </c>
      <c r="AA709" s="346">
        <f t="shared" si="145"/>
        <v>0</v>
      </c>
      <c r="AB709" s="344">
        <f>IF(Y709&gt;0,VLOOKUP($Y709,'Reference Data 2'!$B$7:$C$71,2),0)</f>
        <v>0</v>
      </c>
      <c r="AC709" s="347">
        <f t="shared" si="146"/>
        <v>0</v>
      </c>
      <c r="AD709" s="348">
        <f t="shared" si="147"/>
        <v>0</v>
      </c>
      <c r="AE709" s="349">
        <f>IF(Y709&gt;0,VLOOKUP($Y709,'Reference Data 2'!$B$9:$D$71,3),0)</f>
        <v>0</v>
      </c>
      <c r="AF709" s="347">
        <f t="shared" si="148"/>
        <v>0</v>
      </c>
      <c r="AG709" s="346">
        <f t="shared" si="149"/>
        <v>0</v>
      </c>
      <c r="AH709" s="350">
        <f t="shared" si="150"/>
        <v>0</v>
      </c>
      <c r="AI709" s="351">
        <f t="shared" si="151"/>
        <v>0</v>
      </c>
      <c r="AJ709" s="352">
        <f t="shared" si="152"/>
        <v>0</v>
      </c>
      <c r="AK709" s="349">
        <f>IF(AA709&gt;0,VLOOKUP(C709,'Reference Data 1'!$N$13:$O$17,2),0)</f>
        <v>0</v>
      </c>
      <c r="AL709" s="346">
        <f t="shared" si="153"/>
        <v>0</v>
      </c>
      <c r="AM709" s="353">
        <f t="shared" si="154"/>
        <v>0</v>
      </c>
      <c r="AN709" s="354">
        <f t="shared" si="155"/>
        <v>0</v>
      </c>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row>
    <row r="710" spans="1:219" ht="13.9" customHeight="1">
      <c r="A710" s="392"/>
      <c r="B710" s="160"/>
      <c r="C710" s="161"/>
      <c r="D710" s="161"/>
      <c r="E710" s="255"/>
      <c r="F710" s="396">
        <v>0</v>
      </c>
      <c r="G710" s="181"/>
      <c r="H710" s="186"/>
      <c r="I710" s="162"/>
      <c r="J710" s="163"/>
      <c r="K710" s="164"/>
      <c r="L710" s="164"/>
      <c r="M710" s="187"/>
      <c r="N710" s="458"/>
      <c r="O710" s="463"/>
      <c r="P710" s="190"/>
      <c r="Q710" s="165"/>
      <c r="R710" s="166"/>
      <c r="S710" s="191"/>
      <c r="T710" s="195"/>
      <c r="U710" s="167"/>
      <c r="V710" s="196"/>
      <c r="W710" s="199">
        <f t="shared" si="142"/>
        <v>0</v>
      </c>
      <c r="X710" s="344">
        <f>IF(G710&gt;0,HLOOKUP(C710,'Utility Allowances'!$O$33:$S$34,2),0)</f>
        <v>0</v>
      </c>
      <c r="Y710" s="345">
        <f t="shared" si="143"/>
        <v>0</v>
      </c>
      <c r="Z710" s="168">
        <f t="shared" si="144"/>
        <v>0</v>
      </c>
      <c r="AA710" s="346">
        <f t="shared" si="145"/>
        <v>0</v>
      </c>
      <c r="AB710" s="344">
        <f>IF(Y710&gt;0,VLOOKUP($Y710,'Reference Data 2'!$B$7:$C$71,2),0)</f>
        <v>0</v>
      </c>
      <c r="AC710" s="347">
        <f t="shared" si="146"/>
        <v>0</v>
      </c>
      <c r="AD710" s="348">
        <f t="shared" si="147"/>
        <v>0</v>
      </c>
      <c r="AE710" s="349">
        <f>IF(Y710&gt;0,VLOOKUP($Y710,'Reference Data 2'!$B$9:$D$71,3),0)</f>
        <v>0</v>
      </c>
      <c r="AF710" s="347">
        <f t="shared" si="148"/>
        <v>0</v>
      </c>
      <c r="AG710" s="346">
        <f t="shared" si="149"/>
        <v>0</v>
      </c>
      <c r="AH710" s="350">
        <f t="shared" si="150"/>
        <v>0</v>
      </c>
      <c r="AI710" s="351">
        <f t="shared" si="151"/>
        <v>0</v>
      </c>
      <c r="AJ710" s="352">
        <f t="shared" si="152"/>
        <v>0</v>
      </c>
      <c r="AK710" s="349">
        <f>IF(AA710&gt;0,VLOOKUP(C710,'Reference Data 1'!$N$13:$O$17,2),0)</f>
        <v>0</v>
      </c>
      <c r="AL710" s="346">
        <f t="shared" si="153"/>
        <v>0</v>
      </c>
      <c r="AM710" s="353">
        <f t="shared" si="154"/>
        <v>0</v>
      </c>
      <c r="AN710" s="354">
        <f t="shared" si="155"/>
        <v>0</v>
      </c>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row>
    <row r="711" spans="1:219" ht="13.9" customHeight="1">
      <c r="A711" s="392"/>
      <c r="B711" s="160"/>
      <c r="C711" s="161"/>
      <c r="D711" s="161"/>
      <c r="E711" s="255"/>
      <c r="F711" s="396">
        <v>0</v>
      </c>
      <c r="G711" s="181"/>
      <c r="H711" s="186"/>
      <c r="I711" s="162"/>
      <c r="J711" s="163"/>
      <c r="K711" s="164"/>
      <c r="L711" s="164"/>
      <c r="M711" s="187"/>
      <c r="N711" s="458"/>
      <c r="O711" s="463"/>
      <c r="P711" s="190"/>
      <c r="Q711" s="165"/>
      <c r="R711" s="166"/>
      <c r="S711" s="191"/>
      <c r="T711" s="195"/>
      <c r="U711" s="167"/>
      <c r="V711" s="196"/>
      <c r="W711" s="199">
        <f t="shared" si="142"/>
        <v>0</v>
      </c>
      <c r="X711" s="344">
        <f>IF(G711&gt;0,HLOOKUP(C711,'Utility Allowances'!$O$33:$S$34,2),0)</f>
        <v>0</v>
      </c>
      <c r="Y711" s="345">
        <f t="shared" si="143"/>
        <v>0</v>
      </c>
      <c r="Z711" s="168">
        <f t="shared" si="144"/>
        <v>0</v>
      </c>
      <c r="AA711" s="346">
        <f t="shared" si="145"/>
        <v>0</v>
      </c>
      <c r="AB711" s="344">
        <f>IF(Y711&gt;0,VLOOKUP($Y711,'Reference Data 2'!$B$7:$C$71,2),0)</f>
        <v>0</v>
      </c>
      <c r="AC711" s="347">
        <f t="shared" si="146"/>
        <v>0</v>
      </c>
      <c r="AD711" s="348">
        <f t="shared" si="147"/>
        <v>0</v>
      </c>
      <c r="AE711" s="349">
        <f>IF(Y711&gt;0,VLOOKUP($Y711,'Reference Data 2'!$B$9:$D$71,3),0)</f>
        <v>0</v>
      </c>
      <c r="AF711" s="347">
        <f t="shared" si="148"/>
        <v>0</v>
      </c>
      <c r="AG711" s="346">
        <f t="shared" si="149"/>
        <v>0</v>
      </c>
      <c r="AH711" s="350">
        <f t="shared" si="150"/>
        <v>0</v>
      </c>
      <c r="AI711" s="351">
        <f t="shared" si="151"/>
        <v>0</v>
      </c>
      <c r="AJ711" s="352">
        <f t="shared" si="152"/>
        <v>0</v>
      </c>
      <c r="AK711" s="349">
        <f>IF(AA711&gt;0,VLOOKUP(C711,'Reference Data 1'!$N$13:$O$17,2),0)</f>
        <v>0</v>
      </c>
      <c r="AL711" s="346">
        <f t="shared" si="153"/>
        <v>0</v>
      </c>
      <c r="AM711" s="353">
        <f t="shared" si="154"/>
        <v>0</v>
      </c>
      <c r="AN711" s="354">
        <f t="shared" si="155"/>
        <v>0</v>
      </c>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row>
    <row r="712" spans="1:219" ht="13.9" customHeight="1">
      <c r="A712" s="392"/>
      <c r="B712" s="160"/>
      <c r="C712" s="161"/>
      <c r="D712" s="161"/>
      <c r="E712" s="255"/>
      <c r="F712" s="396">
        <v>0</v>
      </c>
      <c r="G712" s="181"/>
      <c r="H712" s="186"/>
      <c r="I712" s="162"/>
      <c r="J712" s="163"/>
      <c r="K712" s="164"/>
      <c r="L712" s="164"/>
      <c r="M712" s="187"/>
      <c r="N712" s="458"/>
      <c r="O712" s="463"/>
      <c r="P712" s="190"/>
      <c r="Q712" s="165"/>
      <c r="R712" s="166"/>
      <c r="S712" s="191"/>
      <c r="T712" s="195"/>
      <c r="U712" s="167"/>
      <c r="V712" s="196"/>
      <c r="W712" s="199">
        <f t="shared" si="142"/>
        <v>0</v>
      </c>
      <c r="X712" s="344">
        <f>IF(G712&gt;0,HLOOKUP(C712,'Utility Allowances'!$O$33:$S$34,2),0)</f>
        <v>0</v>
      </c>
      <c r="Y712" s="345">
        <f t="shared" si="143"/>
        <v>0</v>
      </c>
      <c r="Z712" s="168">
        <f t="shared" si="144"/>
        <v>0</v>
      </c>
      <c r="AA712" s="346">
        <f t="shared" si="145"/>
        <v>0</v>
      </c>
      <c r="AB712" s="344">
        <f>IF(Y712&gt;0,VLOOKUP($Y712,'Reference Data 2'!$B$7:$C$71,2),0)</f>
        <v>0</v>
      </c>
      <c r="AC712" s="347">
        <f t="shared" si="146"/>
        <v>0</v>
      </c>
      <c r="AD712" s="348">
        <f t="shared" si="147"/>
        <v>0</v>
      </c>
      <c r="AE712" s="349">
        <f>IF(Y712&gt;0,VLOOKUP($Y712,'Reference Data 2'!$B$9:$D$71,3),0)</f>
        <v>0</v>
      </c>
      <c r="AF712" s="347">
        <f t="shared" si="148"/>
        <v>0</v>
      </c>
      <c r="AG712" s="346">
        <f t="shared" si="149"/>
        <v>0</v>
      </c>
      <c r="AH712" s="350">
        <f t="shared" si="150"/>
        <v>0</v>
      </c>
      <c r="AI712" s="351">
        <f t="shared" si="151"/>
        <v>0</v>
      </c>
      <c r="AJ712" s="352">
        <f t="shared" si="152"/>
        <v>0</v>
      </c>
      <c r="AK712" s="349">
        <f>IF(AA712&gt;0,VLOOKUP(C712,'Reference Data 1'!$N$13:$O$17,2),0)</f>
        <v>0</v>
      </c>
      <c r="AL712" s="346">
        <f t="shared" si="153"/>
        <v>0</v>
      </c>
      <c r="AM712" s="353">
        <f t="shared" si="154"/>
        <v>0</v>
      </c>
      <c r="AN712" s="354">
        <f t="shared" si="155"/>
        <v>0</v>
      </c>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row>
    <row r="713" spans="1:219" ht="13.9" customHeight="1">
      <c r="A713" s="392"/>
      <c r="B713" s="160"/>
      <c r="C713" s="161"/>
      <c r="D713" s="161"/>
      <c r="E713" s="255"/>
      <c r="F713" s="396">
        <v>0</v>
      </c>
      <c r="G713" s="181"/>
      <c r="H713" s="186"/>
      <c r="I713" s="162"/>
      <c r="J713" s="163"/>
      <c r="K713" s="164"/>
      <c r="L713" s="164"/>
      <c r="M713" s="187"/>
      <c r="N713" s="458"/>
      <c r="O713" s="463"/>
      <c r="P713" s="190"/>
      <c r="Q713" s="165"/>
      <c r="R713" s="166"/>
      <c r="S713" s="191"/>
      <c r="T713" s="195"/>
      <c r="U713" s="167"/>
      <c r="V713" s="196"/>
      <c r="W713" s="199">
        <f t="shared" si="142"/>
        <v>0</v>
      </c>
      <c r="X713" s="344">
        <f>IF(G713&gt;0,HLOOKUP(C713,'Utility Allowances'!$O$33:$S$34,2),0)</f>
        <v>0</v>
      </c>
      <c r="Y713" s="345">
        <f t="shared" si="143"/>
        <v>0</v>
      </c>
      <c r="Z713" s="168">
        <f t="shared" si="144"/>
        <v>0</v>
      </c>
      <c r="AA713" s="346">
        <f t="shared" si="145"/>
        <v>0</v>
      </c>
      <c r="AB713" s="344">
        <f>IF(Y713&gt;0,VLOOKUP($Y713,'Reference Data 2'!$B$7:$C$71,2),0)</f>
        <v>0</v>
      </c>
      <c r="AC713" s="347">
        <f t="shared" si="146"/>
        <v>0</v>
      </c>
      <c r="AD713" s="348">
        <f t="shared" si="147"/>
        <v>0</v>
      </c>
      <c r="AE713" s="349">
        <f>IF(Y713&gt;0,VLOOKUP($Y713,'Reference Data 2'!$B$9:$D$71,3),0)</f>
        <v>0</v>
      </c>
      <c r="AF713" s="347">
        <f t="shared" si="148"/>
        <v>0</v>
      </c>
      <c r="AG713" s="346">
        <f t="shared" si="149"/>
        <v>0</v>
      </c>
      <c r="AH713" s="350">
        <f t="shared" si="150"/>
        <v>0</v>
      </c>
      <c r="AI713" s="351">
        <f t="shared" si="151"/>
        <v>0</v>
      </c>
      <c r="AJ713" s="352">
        <f t="shared" si="152"/>
        <v>0</v>
      </c>
      <c r="AK713" s="349">
        <f>IF(AA713&gt;0,VLOOKUP(C713,'Reference Data 1'!$N$13:$O$17,2),0)</f>
        <v>0</v>
      </c>
      <c r="AL713" s="346">
        <f t="shared" si="153"/>
        <v>0</v>
      </c>
      <c r="AM713" s="353">
        <f t="shared" si="154"/>
        <v>0</v>
      </c>
      <c r="AN713" s="354">
        <f t="shared" si="155"/>
        <v>0</v>
      </c>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row>
    <row r="714" spans="1:219" ht="13.9" customHeight="1">
      <c r="A714" s="392"/>
      <c r="B714" s="160"/>
      <c r="C714" s="161"/>
      <c r="D714" s="161"/>
      <c r="E714" s="255"/>
      <c r="F714" s="396">
        <v>0</v>
      </c>
      <c r="G714" s="181"/>
      <c r="H714" s="186"/>
      <c r="I714" s="162"/>
      <c r="J714" s="163"/>
      <c r="K714" s="164"/>
      <c r="L714" s="164"/>
      <c r="M714" s="187"/>
      <c r="N714" s="458"/>
      <c r="O714" s="463"/>
      <c r="P714" s="190"/>
      <c r="Q714" s="165"/>
      <c r="R714" s="166"/>
      <c r="S714" s="191"/>
      <c r="T714" s="195"/>
      <c r="U714" s="167"/>
      <c r="V714" s="196"/>
      <c r="W714" s="199">
        <f t="shared" ref="W714:W721" si="156">IF(U714&gt;0,U714/LOOKUP(T714,IncomeLimits),0)</f>
        <v>0</v>
      </c>
      <c r="X714" s="344">
        <f>IF(G714&gt;0,HLOOKUP(C714,'Utility Allowances'!$O$33:$S$34,2),0)</f>
        <v>0</v>
      </c>
      <c r="Y714" s="345">
        <f t="shared" ref="Y714:Y721" si="157">+G714+C714</f>
        <v>0</v>
      </c>
      <c r="Z714" s="168">
        <f t="shared" ref="Z714:Z721" si="158">+J714+I714</f>
        <v>0</v>
      </c>
      <c r="AA714" s="346">
        <f t="shared" ref="AA714:AA721" si="159">+H714+J714</f>
        <v>0</v>
      </c>
      <c r="AB714" s="344">
        <f>IF(Y714&gt;0,VLOOKUP($Y714,'Reference Data 2'!$B$7:$C$71,2),0)</f>
        <v>0</v>
      </c>
      <c r="AC714" s="347">
        <f t="shared" ref="AC714:AC721" si="160">+AA714-AB714</f>
        <v>0</v>
      </c>
      <c r="AD714" s="348">
        <f t="shared" ref="AD714:AD721" si="161">+IF(AC714&gt;0,AC714,0)</f>
        <v>0</v>
      </c>
      <c r="AE714" s="349">
        <f>IF(Y714&gt;0,VLOOKUP($Y714,'Reference Data 2'!$B$9:$D$71,3),0)</f>
        <v>0</v>
      </c>
      <c r="AF714" s="347">
        <f t="shared" ref="AF714:AF721" si="162">+AA714-AE714</f>
        <v>0</v>
      </c>
      <c r="AG714" s="346">
        <f t="shared" ref="AG714:AG721" si="163">+IF(AF714&gt;0,AF714,0)</f>
        <v>0</v>
      </c>
      <c r="AH714" s="350">
        <f t="shared" ref="AH714:AH721" si="164">+IF(U714&gt;0,(AA714*12)/U714,0)</f>
        <v>0</v>
      </c>
      <c r="AI714" s="351">
        <f t="shared" ref="AI714:AI721" si="165">+IF(AH714&gt;0.5,AH714,0)</f>
        <v>0</v>
      </c>
      <c r="AJ714" s="352">
        <f t="shared" ref="AJ714:AJ722" si="166">+IF(T714&gt;0,IF(C714&gt;0,T714/C714,T714),0)</f>
        <v>0</v>
      </c>
      <c r="AK714" s="349">
        <f>IF(AA714&gt;0,VLOOKUP(C714,'Reference Data 1'!$N$13:$O$17,2),0)</f>
        <v>0</v>
      </c>
      <c r="AL714" s="346">
        <f t="shared" ref="AL714:AL721" si="167">+AK714-AA714</f>
        <v>0</v>
      </c>
      <c r="AM714" s="353">
        <f t="shared" ref="AM714:AM721" si="168">+C714+E714</f>
        <v>0</v>
      </c>
      <c r="AN714" s="354">
        <f t="shared" ref="AN714:AN721" si="169">+IF(F714=1,C714+0.1,IF(F714=2,C714+0.2,0))</f>
        <v>0</v>
      </c>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row>
    <row r="715" spans="1:219" ht="13.9" customHeight="1">
      <c r="A715" s="392"/>
      <c r="B715" s="160"/>
      <c r="C715" s="161"/>
      <c r="D715" s="161"/>
      <c r="E715" s="255"/>
      <c r="F715" s="396">
        <v>0</v>
      </c>
      <c r="G715" s="181"/>
      <c r="H715" s="186"/>
      <c r="I715" s="162"/>
      <c r="J715" s="163"/>
      <c r="K715" s="164"/>
      <c r="L715" s="164"/>
      <c r="M715" s="187"/>
      <c r="N715" s="458"/>
      <c r="O715" s="463"/>
      <c r="P715" s="190"/>
      <c r="Q715" s="165"/>
      <c r="R715" s="166"/>
      <c r="S715" s="191"/>
      <c r="T715" s="195"/>
      <c r="U715" s="167"/>
      <c r="V715" s="196"/>
      <c r="W715" s="199">
        <f t="shared" si="156"/>
        <v>0</v>
      </c>
      <c r="X715" s="344">
        <f>IF(G715&gt;0,HLOOKUP(C715,'Utility Allowances'!$O$33:$S$34,2),0)</f>
        <v>0</v>
      </c>
      <c r="Y715" s="345">
        <f t="shared" si="157"/>
        <v>0</v>
      </c>
      <c r="Z715" s="168">
        <f t="shared" si="158"/>
        <v>0</v>
      </c>
      <c r="AA715" s="346">
        <f t="shared" si="159"/>
        <v>0</v>
      </c>
      <c r="AB715" s="344">
        <f>IF(Y715&gt;0,VLOOKUP($Y715,'Reference Data 2'!$B$7:$C$71,2),0)</f>
        <v>0</v>
      </c>
      <c r="AC715" s="347">
        <f t="shared" si="160"/>
        <v>0</v>
      </c>
      <c r="AD715" s="348">
        <f t="shared" si="161"/>
        <v>0</v>
      </c>
      <c r="AE715" s="349">
        <f>IF(Y715&gt;0,VLOOKUP($Y715,'Reference Data 2'!$B$9:$D$71,3),0)</f>
        <v>0</v>
      </c>
      <c r="AF715" s="347">
        <f t="shared" si="162"/>
        <v>0</v>
      </c>
      <c r="AG715" s="346">
        <f t="shared" si="163"/>
        <v>0</v>
      </c>
      <c r="AH715" s="350">
        <f t="shared" si="164"/>
        <v>0</v>
      </c>
      <c r="AI715" s="351">
        <f t="shared" si="165"/>
        <v>0</v>
      </c>
      <c r="AJ715" s="352">
        <f t="shared" si="166"/>
        <v>0</v>
      </c>
      <c r="AK715" s="349">
        <f>IF(AA715&gt;0,VLOOKUP(C715,'Reference Data 1'!$N$13:$O$17,2),0)</f>
        <v>0</v>
      </c>
      <c r="AL715" s="346">
        <f t="shared" si="167"/>
        <v>0</v>
      </c>
      <c r="AM715" s="353">
        <f t="shared" si="168"/>
        <v>0</v>
      </c>
      <c r="AN715" s="354">
        <f t="shared" si="169"/>
        <v>0</v>
      </c>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row>
    <row r="716" spans="1:219" ht="13.9" customHeight="1">
      <c r="A716" s="392"/>
      <c r="B716" s="160"/>
      <c r="C716" s="161"/>
      <c r="D716" s="161"/>
      <c r="E716" s="255"/>
      <c r="F716" s="396">
        <v>0</v>
      </c>
      <c r="G716" s="181"/>
      <c r="H716" s="186"/>
      <c r="I716" s="162"/>
      <c r="J716" s="163"/>
      <c r="K716" s="164"/>
      <c r="L716" s="164"/>
      <c r="M716" s="187"/>
      <c r="N716" s="458"/>
      <c r="O716" s="463"/>
      <c r="P716" s="190"/>
      <c r="Q716" s="165"/>
      <c r="R716" s="166"/>
      <c r="S716" s="191"/>
      <c r="T716" s="195"/>
      <c r="U716" s="167"/>
      <c r="V716" s="196"/>
      <c r="W716" s="199">
        <f t="shared" si="156"/>
        <v>0</v>
      </c>
      <c r="X716" s="344">
        <f>IF(G716&gt;0,HLOOKUP(C716,'Utility Allowances'!$O$33:$S$34,2),0)</f>
        <v>0</v>
      </c>
      <c r="Y716" s="345">
        <f t="shared" si="157"/>
        <v>0</v>
      </c>
      <c r="Z716" s="168">
        <f t="shared" si="158"/>
        <v>0</v>
      </c>
      <c r="AA716" s="346">
        <f t="shared" si="159"/>
        <v>0</v>
      </c>
      <c r="AB716" s="344">
        <f>IF(Y716&gt;0,VLOOKUP($Y716,'Reference Data 2'!$B$7:$C$71,2),0)</f>
        <v>0</v>
      </c>
      <c r="AC716" s="347">
        <f t="shared" si="160"/>
        <v>0</v>
      </c>
      <c r="AD716" s="348">
        <f t="shared" si="161"/>
        <v>0</v>
      </c>
      <c r="AE716" s="349">
        <f>IF(Y716&gt;0,VLOOKUP($Y716,'Reference Data 2'!$B$9:$D$71,3),0)</f>
        <v>0</v>
      </c>
      <c r="AF716" s="347">
        <f t="shared" si="162"/>
        <v>0</v>
      </c>
      <c r="AG716" s="346">
        <f t="shared" si="163"/>
        <v>0</v>
      </c>
      <c r="AH716" s="350">
        <f t="shared" si="164"/>
        <v>0</v>
      </c>
      <c r="AI716" s="351">
        <f t="shared" si="165"/>
        <v>0</v>
      </c>
      <c r="AJ716" s="352">
        <f t="shared" si="166"/>
        <v>0</v>
      </c>
      <c r="AK716" s="349">
        <f>IF(AA716&gt;0,VLOOKUP(C716,'Reference Data 1'!$N$13:$O$17,2),0)</f>
        <v>0</v>
      </c>
      <c r="AL716" s="346">
        <f t="shared" si="167"/>
        <v>0</v>
      </c>
      <c r="AM716" s="353">
        <f t="shared" si="168"/>
        <v>0</v>
      </c>
      <c r="AN716" s="354">
        <f t="shared" si="169"/>
        <v>0</v>
      </c>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row>
    <row r="717" spans="1:219" ht="13.9" customHeight="1">
      <c r="A717" s="392"/>
      <c r="B717" s="160"/>
      <c r="C717" s="161"/>
      <c r="D717" s="161"/>
      <c r="E717" s="255"/>
      <c r="F717" s="396">
        <v>0</v>
      </c>
      <c r="G717" s="181"/>
      <c r="H717" s="186"/>
      <c r="I717" s="162"/>
      <c r="J717" s="163"/>
      <c r="K717" s="164"/>
      <c r="L717" s="164"/>
      <c r="M717" s="187"/>
      <c r="N717" s="458"/>
      <c r="O717" s="463"/>
      <c r="P717" s="190"/>
      <c r="Q717" s="165"/>
      <c r="R717" s="166"/>
      <c r="S717" s="191"/>
      <c r="T717" s="195"/>
      <c r="U717" s="167"/>
      <c r="V717" s="196"/>
      <c r="W717" s="199">
        <f t="shared" si="156"/>
        <v>0</v>
      </c>
      <c r="X717" s="344">
        <f>IF(G717&gt;0,HLOOKUP(C717,'Utility Allowances'!$O$33:$S$34,2),0)</f>
        <v>0</v>
      </c>
      <c r="Y717" s="345">
        <f t="shared" si="157"/>
        <v>0</v>
      </c>
      <c r="Z717" s="168">
        <f t="shared" si="158"/>
        <v>0</v>
      </c>
      <c r="AA717" s="346">
        <f t="shared" si="159"/>
        <v>0</v>
      </c>
      <c r="AB717" s="344">
        <f>IF(Y717&gt;0,VLOOKUP($Y717,'Reference Data 2'!$B$7:$C$71,2),0)</f>
        <v>0</v>
      </c>
      <c r="AC717" s="347">
        <f t="shared" si="160"/>
        <v>0</v>
      </c>
      <c r="AD717" s="348">
        <f t="shared" si="161"/>
        <v>0</v>
      </c>
      <c r="AE717" s="349">
        <f>IF(Y717&gt;0,VLOOKUP($Y717,'Reference Data 2'!$B$9:$D$71,3),0)</f>
        <v>0</v>
      </c>
      <c r="AF717" s="347">
        <f t="shared" si="162"/>
        <v>0</v>
      </c>
      <c r="AG717" s="346">
        <f t="shared" si="163"/>
        <v>0</v>
      </c>
      <c r="AH717" s="350">
        <f t="shared" si="164"/>
        <v>0</v>
      </c>
      <c r="AI717" s="351">
        <f t="shared" si="165"/>
        <v>0</v>
      </c>
      <c r="AJ717" s="352">
        <f t="shared" si="166"/>
        <v>0</v>
      </c>
      <c r="AK717" s="349">
        <f>IF(AA717&gt;0,VLOOKUP(C717,'Reference Data 1'!$N$13:$O$17,2),0)</f>
        <v>0</v>
      </c>
      <c r="AL717" s="346">
        <f t="shared" si="167"/>
        <v>0</v>
      </c>
      <c r="AM717" s="353">
        <f t="shared" si="168"/>
        <v>0</v>
      </c>
      <c r="AN717" s="354">
        <f t="shared" si="169"/>
        <v>0</v>
      </c>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row>
    <row r="718" spans="1:219" ht="13.9" customHeight="1">
      <c r="A718" s="392"/>
      <c r="B718" s="160"/>
      <c r="C718" s="161"/>
      <c r="D718" s="161"/>
      <c r="E718" s="255"/>
      <c r="F718" s="396">
        <v>0</v>
      </c>
      <c r="G718" s="181"/>
      <c r="H718" s="186"/>
      <c r="I718" s="162"/>
      <c r="J718" s="163"/>
      <c r="K718" s="164"/>
      <c r="L718" s="164"/>
      <c r="M718" s="187"/>
      <c r="N718" s="458"/>
      <c r="O718" s="463"/>
      <c r="P718" s="190"/>
      <c r="Q718" s="165"/>
      <c r="R718" s="166"/>
      <c r="S718" s="191"/>
      <c r="T718" s="195"/>
      <c r="U718" s="167"/>
      <c r="V718" s="196"/>
      <c r="W718" s="199">
        <f t="shared" si="156"/>
        <v>0</v>
      </c>
      <c r="X718" s="344">
        <f>IF(G718&gt;0,HLOOKUP(C718,'Utility Allowances'!$O$33:$S$34,2),0)</f>
        <v>0</v>
      </c>
      <c r="Y718" s="345">
        <f t="shared" si="157"/>
        <v>0</v>
      </c>
      <c r="Z718" s="168">
        <f t="shared" si="158"/>
        <v>0</v>
      </c>
      <c r="AA718" s="346">
        <f t="shared" si="159"/>
        <v>0</v>
      </c>
      <c r="AB718" s="344">
        <f>IF(Y718&gt;0,VLOOKUP($Y718,'Reference Data 2'!$B$7:$C$71,2),0)</f>
        <v>0</v>
      </c>
      <c r="AC718" s="347">
        <f t="shared" si="160"/>
        <v>0</v>
      </c>
      <c r="AD718" s="348">
        <f t="shared" si="161"/>
        <v>0</v>
      </c>
      <c r="AE718" s="349">
        <f>IF(Y718&gt;0,VLOOKUP($Y718,'Reference Data 2'!$B$9:$D$71,3),0)</f>
        <v>0</v>
      </c>
      <c r="AF718" s="347">
        <f t="shared" si="162"/>
        <v>0</v>
      </c>
      <c r="AG718" s="346">
        <f t="shared" si="163"/>
        <v>0</v>
      </c>
      <c r="AH718" s="350">
        <f t="shared" si="164"/>
        <v>0</v>
      </c>
      <c r="AI718" s="351">
        <f t="shared" si="165"/>
        <v>0</v>
      </c>
      <c r="AJ718" s="352">
        <f t="shared" si="166"/>
        <v>0</v>
      </c>
      <c r="AK718" s="349">
        <f>IF(AA718&gt;0,VLOOKUP(C718,'Reference Data 1'!$N$13:$O$17,2),0)</f>
        <v>0</v>
      </c>
      <c r="AL718" s="346">
        <f t="shared" si="167"/>
        <v>0</v>
      </c>
      <c r="AM718" s="353">
        <f t="shared" si="168"/>
        <v>0</v>
      </c>
      <c r="AN718" s="354">
        <f t="shared" si="169"/>
        <v>0</v>
      </c>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row>
    <row r="719" spans="1:219" ht="13.9" customHeight="1">
      <c r="A719" s="392"/>
      <c r="B719" s="160"/>
      <c r="C719" s="161"/>
      <c r="D719" s="161"/>
      <c r="E719" s="255"/>
      <c r="F719" s="396">
        <v>0</v>
      </c>
      <c r="G719" s="181"/>
      <c r="H719" s="186"/>
      <c r="I719" s="162"/>
      <c r="J719" s="163"/>
      <c r="K719" s="164"/>
      <c r="L719" s="164"/>
      <c r="M719" s="187"/>
      <c r="N719" s="458"/>
      <c r="O719" s="463"/>
      <c r="P719" s="190"/>
      <c r="Q719" s="165"/>
      <c r="R719" s="166"/>
      <c r="S719" s="191"/>
      <c r="T719" s="195"/>
      <c r="U719" s="167"/>
      <c r="V719" s="196"/>
      <c r="W719" s="199">
        <f t="shared" si="156"/>
        <v>0</v>
      </c>
      <c r="X719" s="344">
        <f>IF(G719&gt;0,HLOOKUP(C719,'Utility Allowances'!$O$33:$S$34,2),0)</f>
        <v>0</v>
      </c>
      <c r="Y719" s="345">
        <f t="shared" si="157"/>
        <v>0</v>
      </c>
      <c r="Z719" s="168">
        <f t="shared" si="158"/>
        <v>0</v>
      </c>
      <c r="AA719" s="346">
        <f t="shared" si="159"/>
        <v>0</v>
      </c>
      <c r="AB719" s="344">
        <f>IF(Y719&gt;0,VLOOKUP($Y719,'Reference Data 2'!$B$7:$C$71,2),0)</f>
        <v>0</v>
      </c>
      <c r="AC719" s="347">
        <f t="shared" si="160"/>
        <v>0</v>
      </c>
      <c r="AD719" s="348">
        <f t="shared" si="161"/>
        <v>0</v>
      </c>
      <c r="AE719" s="349">
        <f>IF(Y719&gt;0,VLOOKUP($Y719,'Reference Data 2'!$B$9:$D$71,3),0)</f>
        <v>0</v>
      </c>
      <c r="AF719" s="347">
        <f t="shared" si="162"/>
        <v>0</v>
      </c>
      <c r="AG719" s="346">
        <f t="shared" si="163"/>
        <v>0</v>
      </c>
      <c r="AH719" s="350">
        <f t="shared" si="164"/>
        <v>0</v>
      </c>
      <c r="AI719" s="351">
        <f t="shared" si="165"/>
        <v>0</v>
      </c>
      <c r="AJ719" s="352">
        <f t="shared" si="166"/>
        <v>0</v>
      </c>
      <c r="AK719" s="349">
        <f>IF(AA719&gt;0,VLOOKUP(C719,'Reference Data 1'!$N$13:$O$17,2),0)</f>
        <v>0</v>
      </c>
      <c r="AL719" s="346">
        <f t="shared" si="167"/>
        <v>0</v>
      </c>
      <c r="AM719" s="353">
        <f t="shared" si="168"/>
        <v>0</v>
      </c>
      <c r="AN719" s="354">
        <f t="shared" si="169"/>
        <v>0</v>
      </c>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row>
    <row r="720" spans="1:219" ht="13.9" customHeight="1">
      <c r="A720" s="392"/>
      <c r="B720" s="160"/>
      <c r="C720" s="161"/>
      <c r="D720" s="161"/>
      <c r="E720" s="255"/>
      <c r="F720" s="396">
        <v>0</v>
      </c>
      <c r="G720" s="181"/>
      <c r="H720" s="186"/>
      <c r="I720" s="162"/>
      <c r="J720" s="163"/>
      <c r="K720" s="164"/>
      <c r="L720" s="164"/>
      <c r="M720" s="187"/>
      <c r="N720" s="458"/>
      <c r="O720" s="463"/>
      <c r="P720" s="190"/>
      <c r="Q720" s="165"/>
      <c r="R720" s="166"/>
      <c r="S720" s="191"/>
      <c r="T720" s="195"/>
      <c r="U720" s="167"/>
      <c r="V720" s="196"/>
      <c r="W720" s="199">
        <f t="shared" si="156"/>
        <v>0</v>
      </c>
      <c r="X720" s="344">
        <f>IF(G720&gt;0,HLOOKUP(C720,'Utility Allowances'!$O$33:$S$34,2),0)</f>
        <v>0</v>
      </c>
      <c r="Y720" s="345">
        <f t="shared" si="157"/>
        <v>0</v>
      </c>
      <c r="Z720" s="168">
        <f t="shared" si="158"/>
        <v>0</v>
      </c>
      <c r="AA720" s="346">
        <f t="shared" si="159"/>
        <v>0</v>
      </c>
      <c r="AB720" s="344">
        <f>IF(Y720&gt;0,VLOOKUP($Y720,'Reference Data 2'!$B$7:$C$71,2),0)</f>
        <v>0</v>
      </c>
      <c r="AC720" s="347">
        <f t="shared" si="160"/>
        <v>0</v>
      </c>
      <c r="AD720" s="348">
        <f t="shared" si="161"/>
        <v>0</v>
      </c>
      <c r="AE720" s="349">
        <f>IF(Y720&gt;0,VLOOKUP($Y720,'Reference Data 2'!$B$9:$D$71,3),0)</f>
        <v>0</v>
      </c>
      <c r="AF720" s="347">
        <f t="shared" si="162"/>
        <v>0</v>
      </c>
      <c r="AG720" s="346">
        <f t="shared" si="163"/>
        <v>0</v>
      </c>
      <c r="AH720" s="350">
        <f t="shared" si="164"/>
        <v>0</v>
      </c>
      <c r="AI720" s="351">
        <f t="shared" si="165"/>
        <v>0</v>
      </c>
      <c r="AJ720" s="352">
        <f t="shared" si="166"/>
        <v>0</v>
      </c>
      <c r="AK720" s="349">
        <f>IF(AA720&gt;0,VLOOKUP(C720,'Reference Data 1'!$N$13:$O$17,2),0)</f>
        <v>0</v>
      </c>
      <c r="AL720" s="346">
        <f t="shared" si="167"/>
        <v>0</v>
      </c>
      <c r="AM720" s="353">
        <f t="shared" si="168"/>
        <v>0</v>
      </c>
      <c r="AN720" s="354">
        <f t="shared" si="169"/>
        <v>0</v>
      </c>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row>
    <row r="721" spans="1:219" ht="13.9" customHeight="1" thickBot="1">
      <c r="A721" s="393"/>
      <c r="B721" s="293"/>
      <c r="C721" s="294"/>
      <c r="D721" s="294"/>
      <c r="E721" s="295"/>
      <c r="F721" s="397">
        <v>0</v>
      </c>
      <c r="G721" s="296"/>
      <c r="H721" s="297"/>
      <c r="I721" s="298"/>
      <c r="J721" s="299"/>
      <c r="K721" s="300"/>
      <c r="L721" s="300"/>
      <c r="M721" s="301"/>
      <c r="N721" s="459"/>
      <c r="O721" s="464"/>
      <c r="P721" s="302"/>
      <c r="Q721" s="303"/>
      <c r="R721" s="304"/>
      <c r="S721" s="305"/>
      <c r="T721" s="306"/>
      <c r="U721" s="307"/>
      <c r="V721" s="308"/>
      <c r="W721" s="309">
        <f t="shared" si="156"/>
        <v>0</v>
      </c>
      <c r="X721" s="355">
        <f>IF(G721&gt;0,HLOOKUP(C721,'Utility Allowances'!$O$33:$S$34,2),0)</f>
        <v>0</v>
      </c>
      <c r="Y721" s="356">
        <f t="shared" si="157"/>
        <v>0</v>
      </c>
      <c r="Z721" s="310">
        <f t="shared" si="158"/>
        <v>0</v>
      </c>
      <c r="AA721" s="357">
        <f t="shared" si="159"/>
        <v>0</v>
      </c>
      <c r="AB721" s="344">
        <f>IF(Y721&gt;0,VLOOKUP($Y721,'Reference Data 2'!$B$7:$C$71,2),0)</f>
        <v>0</v>
      </c>
      <c r="AC721" s="358">
        <f t="shared" si="160"/>
        <v>0</v>
      </c>
      <c r="AD721" s="359">
        <f t="shared" si="161"/>
        <v>0</v>
      </c>
      <c r="AE721" s="360">
        <f>IF(Y721&gt;0,VLOOKUP($Y721,'Reference Data 2'!$B$9:$D$71,3),0)</f>
        <v>0</v>
      </c>
      <c r="AF721" s="358">
        <f t="shared" si="162"/>
        <v>0</v>
      </c>
      <c r="AG721" s="357">
        <f t="shared" si="163"/>
        <v>0</v>
      </c>
      <c r="AH721" s="361">
        <f t="shared" si="164"/>
        <v>0</v>
      </c>
      <c r="AI721" s="362">
        <f t="shared" si="165"/>
        <v>0</v>
      </c>
      <c r="AJ721" s="363">
        <f t="shared" si="166"/>
        <v>0</v>
      </c>
      <c r="AK721" s="360">
        <f>IF(AA721&gt;0,VLOOKUP(C721,'Reference Data 1'!$N$13:$O$17,2),0)</f>
        <v>0</v>
      </c>
      <c r="AL721" s="357">
        <f t="shared" si="167"/>
        <v>0</v>
      </c>
      <c r="AM721" s="364">
        <f t="shared" si="168"/>
        <v>0</v>
      </c>
      <c r="AN721" s="365">
        <f t="shared" si="169"/>
        <v>0</v>
      </c>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row>
    <row r="722" spans="1:219" ht="13.9" customHeight="1" thickBot="1">
      <c r="A722" s="406">
        <f>COUNTA($A$10:$A$721)</f>
        <v>0</v>
      </c>
      <c r="B722" s="404">
        <f>COUNTIF(B$10:B$721,"vacant")</f>
        <v>0</v>
      </c>
      <c r="C722" s="407">
        <f>SUM(C10:C721)</f>
        <v>0</v>
      </c>
      <c r="D722" s="408">
        <f>SUM(D10:D721)</f>
        <v>0</v>
      </c>
      <c r="E722" s="409">
        <f>COUNTA(E$10:E$721)</f>
        <v>0</v>
      </c>
      <c r="F722" s="409">
        <f>COUNTIF(F$10:F$721,"&gt;0")</f>
        <v>0</v>
      </c>
      <c r="G722" s="404">
        <f>COUNTA(G$10:G$721)</f>
        <v>0</v>
      </c>
      <c r="H722" s="410">
        <f>SUM(H10:H721)</f>
        <v>0</v>
      </c>
      <c r="I722" s="411">
        <f>SUM(I10:I721)</f>
        <v>0</v>
      </c>
      <c r="J722" s="412">
        <f>SUM(J10:J721)</f>
        <v>0</v>
      </c>
      <c r="K722" s="413"/>
      <c r="L722" s="414"/>
      <c r="M722" s="415">
        <f>SUM(M10:M721)</f>
        <v>0</v>
      </c>
      <c r="N722" s="404">
        <f>COUNTIF(N$10:N$721,"csj")</f>
        <v>0</v>
      </c>
      <c r="O722" s="404">
        <f>COUNTIF(O$10:O$721,"csj")</f>
        <v>0</v>
      </c>
      <c r="P722" s="416">
        <f>SUM(P10:P721)</f>
        <v>0</v>
      </c>
      <c r="Q722" s="417">
        <f>IF(T722&gt;0,AVERAGE(Q10:Q721),0)</f>
        <v>0</v>
      </c>
      <c r="R722" s="418"/>
      <c r="S722" s="419" t="e">
        <f>AVERAGE(S10:S721)</f>
        <v>#DIV/0!</v>
      </c>
      <c r="T722" s="420">
        <f>SUM(T10:T721)</f>
        <v>0</v>
      </c>
      <c r="U722" s="421">
        <f>IF(T722&gt;0,AVERAGE(U10:U721),0)</f>
        <v>0</v>
      </c>
      <c r="V722" s="422"/>
      <c r="W722" s="423">
        <f>IF(T722&gt;0,AVERAGE(W10:W721),0)</f>
        <v>0</v>
      </c>
      <c r="X722" s="424">
        <f>SUM(X10:X721)</f>
        <v>0</v>
      </c>
      <c r="Y722" s="425"/>
      <c r="Z722" s="426">
        <f>SUM(Z10:Z721)</f>
        <v>0</v>
      </c>
      <c r="AA722" s="427">
        <f>SUM(AA10:AA721)</f>
        <v>0</v>
      </c>
      <c r="AB722" s="428">
        <f>SUM(AB10:AB721)</f>
        <v>0</v>
      </c>
      <c r="AC722" s="429">
        <f>SUM(AC10:AC721)</f>
        <v>0</v>
      </c>
      <c r="AD722" s="430">
        <f>COUNTIF(AD$10:AD$721,"&gt;0")</f>
        <v>0</v>
      </c>
      <c r="AE722" s="428">
        <f>SUM(AE10:AE721)</f>
        <v>0</v>
      </c>
      <c r="AF722" s="429">
        <f>SUM(AF10:AF721)</f>
        <v>0</v>
      </c>
      <c r="AG722" s="431">
        <f>COUNTIF(AG$10:AG$721,"&gt;0")</f>
        <v>0</v>
      </c>
      <c r="AH722" s="432">
        <f>+IF(U722&gt;0,(AA722*12)/U722,0)</f>
        <v>0</v>
      </c>
      <c r="AI722" s="431">
        <f>COUNTIF(AI$10:AI$721,"&gt;0")</f>
        <v>0</v>
      </c>
      <c r="AJ722" s="433">
        <f t="shared" si="166"/>
        <v>0</v>
      </c>
      <c r="AK722" s="428" t="e">
        <f>SUM(AK10:AK721)/A722</f>
        <v>#DIV/0!</v>
      </c>
      <c r="AL722" s="434">
        <f>SUM(AL10:AL721)</f>
        <v>0</v>
      </c>
      <c r="AM722" s="435"/>
      <c r="AN722" s="436"/>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row>
    <row r="723" spans="1:219" s="4" customFormat="1" ht="16.5" thickBot="1">
      <c r="A723" s="437"/>
      <c r="B723" s="405">
        <f>COUNTIF(B$10:B$721,"staff")</f>
        <v>0</v>
      </c>
      <c r="C723" s="438" t="e">
        <f>+C722/A722</f>
        <v>#DIV/0!</v>
      </c>
      <c r="D723" s="438" t="e">
        <f>+D722/A722</f>
        <v>#DIV/0!</v>
      </c>
      <c r="E723" s="439"/>
      <c r="F723" s="439"/>
      <c r="G723" s="439"/>
      <c r="H723" s="439" t="e">
        <f>+H722/A722</f>
        <v>#DIV/0!</v>
      </c>
      <c r="I723" s="439" t="e">
        <f>+I722/A722</f>
        <v>#DIV/0!</v>
      </c>
      <c r="J723" s="439" t="e">
        <f>+J722/A722</f>
        <v>#DIV/0!</v>
      </c>
      <c r="K723" s="439"/>
      <c r="L723" s="439"/>
      <c r="M723" s="439" t="e">
        <f>+M722/A722</f>
        <v>#DIV/0!</v>
      </c>
      <c r="N723" s="439"/>
      <c r="O723" s="439"/>
      <c r="P723" s="440" t="e">
        <f>+P722/A722</f>
        <v>#DIV/0!</v>
      </c>
      <c r="Q723" s="439"/>
      <c r="R723" s="439"/>
      <c r="S723" s="439" t="e">
        <f>MEDIAN($S$10:$S$651)</f>
        <v>#NUM!</v>
      </c>
      <c r="T723" s="440" t="e">
        <f>+T722/A722</f>
        <v>#DIV/0!</v>
      </c>
      <c r="U723" s="439"/>
      <c r="V723" s="439"/>
      <c r="W723" s="441"/>
      <c r="X723" s="441" t="e">
        <f>+X722/A722</f>
        <v>#DIV/0!</v>
      </c>
      <c r="Y723" s="441"/>
      <c r="Z723" s="442"/>
      <c r="AA723" s="442"/>
      <c r="AB723" s="443" t="e">
        <f>+AB722/$A$722</f>
        <v>#DIV/0!</v>
      </c>
      <c r="AC723" s="443" t="e">
        <f>+AC722/$A$722</f>
        <v>#DIV/0!</v>
      </c>
      <c r="AD723" s="444">
        <f>SUM(AD10:AD721)</f>
        <v>0</v>
      </c>
      <c r="AE723" s="443" t="e">
        <f>+AE722/$A$722</f>
        <v>#DIV/0!</v>
      </c>
      <c r="AF723" s="443" t="e">
        <f>+AF722/$A$722</f>
        <v>#DIV/0!</v>
      </c>
      <c r="AG723" s="444">
        <f>SUM(AG10:AG721)</f>
        <v>0</v>
      </c>
      <c r="AH723" s="441"/>
      <c r="AI723" s="441"/>
      <c r="AJ723" s="441"/>
      <c r="AK723" s="441"/>
      <c r="AL723" s="441"/>
      <c r="AM723" s="441"/>
      <c r="AN723" s="445"/>
    </row>
    <row r="724" spans="1:219" s="4" customFormat="1">
      <c r="Z724" s="11"/>
      <c r="AA724" s="11"/>
      <c r="AB724" s="31"/>
    </row>
    <row r="725" spans="1:219" s="4" customFormat="1">
      <c r="E725" s="142"/>
      <c r="Z725" s="11"/>
      <c r="AA725" s="11"/>
      <c r="AB725" s="31"/>
    </row>
    <row r="726" spans="1:219" s="4" customFormat="1">
      <c r="E726" s="138"/>
      <c r="Z726" s="11"/>
      <c r="AA726" s="11"/>
      <c r="AB726" s="31"/>
    </row>
    <row r="727" spans="1:219" s="4" customFormat="1">
      <c r="AA727" s="11"/>
      <c r="AB727" s="31"/>
    </row>
    <row r="728" spans="1:219" s="4" customFormat="1">
      <c r="AA728" s="11"/>
      <c r="AB728" s="31"/>
    </row>
    <row r="729" spans="1:219" s="4" customFormat="1">
      <c r="AA729" s="11"/>
      <c r="AB729" s="31"/>
    </row>
    <row r="730" spans="1:219" s="4" customFormat="1">
      <c r="AA730" s="11"/>
      <c r="AB730" s="31"/>
    </row>
    <row r="731" spans="1:219" s="4" customFormat="1" ht="30.6" customHeight="1">
      <c r="AA731" s="11"/>
      <c r="AB731" s="205"/>
      <c r="AC731" s="30"/>
      <c r="AD731" s="30"/>
      <c r="AE731" s="30"/>
      <c r="AF731" s="30"/>
      <c r="AG731" s="30"/>
      <c r="AH731" s="30"/>
      <c r="AI731" s="30"/>
      <c r="AJ731" s="30"/>
    </row>
    <row r="732" spans="1:219" s="4" customFormat="1" ht="15.75">
      <c r="AA732" s="11"/>
      <c r="AB732" s="151"/>
      <c r="AC732" s="151"/>
      <c r="AD732" s="543"/>
      <c r="AE732" s="543"/>
      <c r="AF732" s="543"/>
      <c r="AG732" s="543"/>
      <c r="AH732" s="543"/>
      <c r="AI732" s="543"/>
      <c r="AJ732" s="543"/>
    </row>
    <row r="733" spans="1:219" s="4" customFormat="1" ht="15.75">
      <c r="AA733" s="11"/>
      <c r="AB733" s="151"/>
      <c r="AC733" s="151"/>
      <c r="AD733" s="543"/>
      <c r="AE733" s="543"/>
      <c r="AF733" s="543"/>
      <c r="AG733" s="543"/>
      <c r="AH733" s="543"/>
      <c r="AI733" s="543"/>
      <c r="AJ733" s="543"/>
    </row>
    <row r="734" spans="1:219" s="4" customFormat="1">
      <c r="AA734" s="11"/>
    </row>
    <row r="735" spans="1:219" s="4" customFormat="1">
      <c r="AA735" s="11"/>
    </row>
    <row r="736" spans="1:219" s="4" customFormat="1">
      <c r="F736" s="246"/>
      <c r="AA736" s="11"/>
    </row>
    <row r="737" spans="27:36" s="4" customFormat="1">
      <c r="AA737" s="11"/>
    </row>
    <row r="738" spans="27:36" s="4" customFormat="1">
      <c r="AA738" s="11"/>
    </row>
    <row r="739" spans="27:36" s="4" customFormat="1">
      <c r="AA739" s="11"/>
    </row>
    <row r="740" spans="27:36" s="4" customFormat="1">
      <c r="AA740" s="11"/>
    </row>
    <row r="741" spans="27:36" s="4" customFormat="1">
      <c r="AA741" s="11"/>
    </row>
    <row r="742" spans="27:36" s="4" customFormat="1">
      <c r="AA742" s="11"/>
    </row>
    <row r="743" spans="27:36" s="4" customFormat="1">
      <c r="AA743" s="11"/>
    </row>
    <row r="744" spans="27:36" s="4" customFormat="1">
      <c r="AA744" s="11"/>
    </row>
    <row r="745" spans="27:36" s="4" customFormat="1">
      <c r="AA745" s="11"/>
    </row>
    <row r="746" spans="27:36" s="4" customFormat="1">
      <c r="AA746" s="11"/>
    </row>
    <row r="747" spans="27:36" s="4" customFormat="1">
      <c r="AA747" s="11"/>
    </row>
    <row r="748" spans="27:36" s="4" customFormat="1">
      <c r="AA748" s="11"/>
    </row>
    <row r="749" spans="27:36" s="4" customFormat="1">
      <c r="AA749" s="11"/>
    </row>
    <row r="750" spans="27:36" s="4" customFormat="1">
      <c r="AA750" s="11"/>
    </row>
    <row r="751" spans="27:36" s="4" customFormat="1">
      <c r="AA751" s="11"/>
      <c r="AB751" s="205"/>
      <c r="AC751" s="30"/>
      <c r="AD751" s="30"/>
      <c r="AE751" s="30"/>
      <c r="AF751" s="30"/>
      <c r="AG751" s="30"/>
      <c r="AH751" s="30"/>
      <c r="AI751" s="30"/>
      <c r="AJ751" s="30"/>
    </row>
    <row r="752" spans="27:36" s="4" customFormat="1">
      <c r="AA752" s="11"/>
      <c r="AB752" s="205"/>
      <c r="AC752" s="30"/>
      <c r="AD752" s="30"/>
      <c r="AE752" s="30"/>
      <c r="AF752" s="30"/>
      <c r="AG752" s="30"/>
      <c r="AH752" s="30"/>
      <c r="AI752" s="30"/>
      <c r="AJ752" s="30"/>
    </row>
    <row r="753" spans="27:36" s="4" customFormat="1">
      <c r="AA753" s="11"/>
      <c r="AB753" s="205"/>
      <c r="AC753" s="30"/>
      <c r="AD753" s="30"/>
      <c r="AE753" s="30"/>
      <c r="AF753" s="30"/>
      <c r="AG753" s="30"/>
      <c r="AH753" s="30"/>
      <c r="AI753" s="30"/>
      <c r="AJ753" s="30"/>
    </row>
    <row r="754" spans="27:36" s="4" customFormat="1">
      <c r="AA754" s="11"/>
      <c r="AB754" s="205"/>
      <c r="AC754" s="30"/>
      <c r="AD754" s="30"/>
      <c r="AE754" s="30"/>
      <c r="AF754" s="30"/>
      <c r="AG754" s="30"/>
      <c r="AH754" s="30"/>
      <c r="AI754" s="30"/>
      <c r="AJ754" s="30"/>
    </row>
    <row r="755" spans="27:36" s="4" customFormat="1">
      <c r="AA755" s="11"/>
      <c r="AB755" s="31"/>
    </row>
    <row r="756" spans="27:36" s="4" customFormat="1">
      <c r="AA756" s="11"/>
      <c r="AB756" s="31"/>
    </row>
    <row r="757" spans="27:36" s="4" customFormat="1">
      <c r="AA757" s="11"/>
      <c r="AB757" s="31"/>
    </row>
    <row r="758" spans="27:36" s="4" customFormat="1">
      <c r="AA758" s="11"/>
      <c r="AB758" s="31"/>
    </row>
    <row r="759" spans="27:36" s="4" customFormat="1">
      <c r="AA759" s="11"/>
      <c r="AB759" s="31"/>
    </row>
    <row r="760" spans="27:36" s="4" customFormat="1">
      <c r="AA760" s="11"/>
      <c r="AB760" s="31"/>
    </row>
    <row r="761" spans="27:36" s="4" customFormat="1">
      <c r="AA761" s="11"/>
      <c r="AB761" s="31"/>
    </row>
    <row r="762" spans="27:36" s="4" customFormat="1">
      <c r="AA762" s="11"/>
      <c r="AB762" s="31"/>
    </row>
    <row r="763" spans="27:36" s="4" customFormat="1">
      <c r="AA763" s="11"/>
      <c r="AB763" s="31"/>
    </row>
    <row r="764" spans="27:36" s="4" customFormat="1">
      <c r="AA764" s="11"/>
      <c r="AB764" s="31"/>
    </row>
    <row r="765" spans="27:36" s="4" customFormat="1">
      <c r="AA765" s="11"/>
      <c r="AB765" s="31"/>
    </row>
    <row r="766" spans="27:36" s="4" customFormat="1">
      <c r="AA766" s="11"/>
      <c r="AB766" s="31"/>
    </row>
    <row r="767" spans="27:36" s="4" customFormat="1">
      <c r="AA767" s="11"/>
      <c r="AB767" s="31"/>
    </row>
    <row r="768" spans="27:36" s="4" customFormat="1">
      <c r="AA768" s="11"/>
      <c r="AB768" s="31"/>
    </row>
    <row r="769" spans="26:28" s="4" customFormat="1">
      <c r="AA769" s="11"/>
      <c r="AB769" s="31"/>
    </row>
    <row r="770" spans="26:28" s="4" customFormat="1">
      <c r="AA770" s="11"/>
      <c r="AB770" s="31"/>
    </row>
    <row r="771" spans="26:28" s="4" customFormat="1">
      <c r="AA771" s="11"/>
      <c r="AB771" s="31"/>
    </row>
    <row r="772" spans="26:28" s="4" customFormat="1">
      <c r="AA772" s="11"/>
      <c r="AB772" s="31"/>
    </row>
    <row r="773" spans="26:28" s="4" customFormat="1">
      <c r="AA773" s="11"/>
      <c r="AB773" s="31"/>
    </row>
    <row r="774" spans="26:28" s="4" customFormat="1">
      <c r="AA774" s="11"/>
      <c r="AB774" s="31"/>
    </row>
    <row r="775" spans="26:28" s="4" customFormat="1">
      <c r="AA775" s="11"/>
      <c r="AB775" s="31"/>
    </row>
    <row r="776" spans="26:28" s="4" customFormat="1">
      <c r="AA776" s="11"/>
      <c r="AB776" s="31"/>
    </row>
    <row r="777" spans="26:28" s="4" customFormat="1">
      <c r="AA777" s="11"/>
      <c r="AB777" s="31"/>
    </row>
    <row r="778" spans="26:28" s="4" customFormat="1">
      <c r="AA778" s="11"/>
      <c r="AB778" s="31"/>
    </row>
    <row r="779" spans="26:28" s="4" customFormat="1">
      <c r="AA779" s="11"/>
      <c r="AB779" s="31"/>
    </row>
    <row r="780" spans="26:28" s="4" customFormat="1">
      <c r="AA780" s="11"/>
      <c r="AB780" s="31"/>
    </row>
    <row r="781" spans="26:28" s="4" customFormat="1">
      <c r="AA781" s="11"/>
      <c r="AB781" s="31"/>
    </row>
    <row r="782" spans="26:28" s="4" customFormat="1">
      <c r="AA782" s="11"/>
      <c r="AB782" s="31"/>
    </row>
    <row r="783" spans="26:28" s="4" customFormat="1">
      <c r="Z783" s="11"/>
      <c r="AA783" s="11"/>
      <c r="AB783" s="31"/>
    </row>
    <row r="784" spans="26:28" s="4" customFormat="1">
      <c r="Z784" s="11"/>
      <c r="AA784" s="11"/>
      <c r="AB784" s="31"/>
    </row>
    <row r="785" spans="26:28" s="4" customFormat="1">
      <c r="Z785" s="11"/>
      <c r="AA785" s="11"/>
      <c r="AB785" s="31"/>
    </row>
    <row r="786" spans="26:28" s="4" customFormat="1">
      <c r="Z786" s="11"/>
      <c r="AA786" s="11"/>
      <c r="AB786" s="31"/>
    </row>
    <row r="787" spans="26:28" s="4" customFormat="1">
      <c r="Z787" s="11"/>
      <c r="AA787" s="11"/>
      <c r="AB787" s="31"/>
    </row>
    <row r="788" spans="26:28" s="4" customFormat="1">
      <c r="Z788" s="11"/>
      <c r="AA788" s="11"/>
      <c r="AB788" s="31"/>
    </row>
    <row r="789" spans="26:28" s="4" customFormat="1">
      <c r="Z789" s="11"/>
      <c r="AA789" s="11"/>
      <c r="AB789" s="31"/>
    </row>
    <row r="790" spans="26:28" s="4" customFormat="1">
      <c r="Z790" s="11"/>
      <c r="AA790" s="11"/>
      <c r="AB790" s="31"/>
    </row>
    <row r="791" spans="26:28" s="4" customFormat="1">
      <c r="Z791" s="11"/>
      <c r="AA791" s="11"/>
      <c r="AB791" s="31"/>
    </row>
    <row r="792" spans="26:28" s="4" customFormat="1">
      <c r="Z792" s="11"/>
      <c r="AA792" s="11"/>
      <c r="AB792" s="31"/>
    </row>
    <row r="793" spans="26:28" s="4" customFormat="1">
      <c r="Z793" s="11"/>
      <c r="AA793" s="11"/>
      <c r="AB793" s="31"/>
    </row>
    <row r="794" spans="26:28" s="4" customFormat="1">
      <c r="Z794" s="11"/>
      <c r="AA794" s="11"/>
      <c r="AB794" s="31"/>
    </row>
    <row r="795" spans="26:28" s="4" customFormat="1">
      <c r="Z795" s="11"/>
      <c r="AA795" s="11"/>
      <c r="AB795" s="31"/>
    </row>
    <row r="796" spans="26:28" s="4" customFormat="1">
      <c r="Z796" s="11"/>
      <c r="AA796" s="11"/>
      <c r="AB796" s="31"/>
    </row>
    <row r="797" spans="26:28" s="4" customFormat="1">
      <c r="Z797" s="11"/>
      <c r="AA797" s="11"/>
      <c r="AB797" s="31"/>
    </row>
    <row r="798" spans="26:28" s="4" customFormat="1">
      <c r="Z798" s="11"/>
      <c r="AA798" s="11"/>
      <c r="AB798" s="31"/>
    </row>
    <row r="799" spans="26:28" s="4" customFormat="1">
      <c r="Z799" s="11"/>
      <c r="AA799" s="11"/>
      <c r="AB799" s="31"/>
    </row>
    <row r="800" spans="26:28" s="4" customFormat="1">
      <c r="Z800" s="11"/>
      <c r="AA800" s="11"/>
      <c r="AB800" s="31"/>
    </row>
    <row r="801" spans="26:28" s="4" customFormat="1">
      <c r="Z801" s="11"/>
      <c r="AA801" s="11"/>
      <c r="AB801" s="31"/>
    </row>
    <row r="802" spans="26:28" s="4" customFormat="1">
      <c r="Z802" s="11"/>
      <c r="AA802" s="11"/>
      <c r="AB802" s="31"/>
    </row>
    <row r="803" spans="26:28" s="4" customFormat="1">
      <c r="Z803" s="11"/>
      <c r="AA803" s="11"/>
      <c r="AB803" s="31"/>
    </row>
    <row r="804" spans="26:28" s="4" customFormat="1">
      <c r="Z804" s="11"/>
      <c r="AA804" s="11"/>
      <c r="AB804" s="31"/>
    </row>
    <row r="805" spans="26:28" s="4" customFormat="1">
      <c r="Z805" s="11"/>
      <c r="AA805" s="11"/>
      <c r="AB805" s="31"/>
    </row>
    <row r="806" spans="26:28" s="4" customFormat="1">
      <c r="Z806" s="11"/>
      <c r="AA806" s="11"/>
      <c r="AB806" s="31"/>
    </row>
    <row r="807" spans="26:28" s="4" customFormat="1">
      <c r="Z807" s="11"/>
      <c r="AA807" s="11"/>
      <c r="AB807" s="31"/>
    </row>
    <row r="808" spans="26:28" s="4" customFormat="1">
      <c r="Z808" s="11"/>
      <c r="AA808" s="11"/>
      <c r="AB808" s="31"/>
    </row>
    <row r="809" spans="26:28" s="4" customFormat="1">
      <c r="Z809" s="11"/>
      <c r="AA809" s="11"/>
      <c r="AB809" s="31"/>
    </row>
    <row r="810" spans="26:28" s="4" customFormat="1">
      <c r="Z810" s="11"/>
      <c r="AA810" s="11"/>
      <c r="AB810" s="31"/>
    </row>
    <row r="811" spans="26:28" s="4" customFormat="1">
      <c r="Z811" s="11"/>
      <c r="AA811" s="11"/>
      <c r="AB811" s="31"/>
    </row>
    <row r="812" spans="26:28" s="4" customFormat="1">
      <c r="Z812" s="11"/>
      <c r="AA812" s="11"/>
      <c r="AB812" s="31"/>
    </row>
    <row r="813" spans="26:28" s="4" customFormat="1">
      <c r="Z813" s="11"/>
      <c r="AA813" s="11"/>
      <c r="AB813" s="31"/>
    </row>
    <row r="814" spans="26:28" s="4" customFormat="1">
      <c r="Z814" s="11"/>
      <c r="AA814" s="11"/>
      <c r="AB814" s="31"/>
    </row>
    <row r="815" spans="26:28" s="4" customFormat="1">
      <c r="Z815" s="11"/>
      <c r="AA815" s="11"/>
      <c r="AB815" s="31"/>
    </row>
    <row r="816" spans="26:28" s="4" customFormat="1">
      <c r="Z816" s="11"/>
      <c r="AA816" s="11"/>
      <c r="AB816" s="31"/>
    </row>
    <row r="817" spans="26:28" s="4" customFormat="1">
      <c r="Z817" s="11"/>
      <c r="AA817" s="11"/>
      <c r="AB817" s="31"/>
    </row>
    <row r="818" spans="26:28" s="4" customFormat="1">
      <c r="Z818" s="11"/>
      <c r="AA818" s="11"/>
      <c r="AB818" s="31"/>
    </row>
    <row r="819" spans="26:28" s="4" customFormat="1">
      <c r="Z819" s="11"/>
      <c r="AA819" s="11"/>
      <c r="AB819" s="31"/>
    </row>
    <row r="820" spans="26:28" s="4" customFormat="1">
      <c r="Z820" s="11"/>
      <c r="AA820" s="11"/>
      <c r="AB820" s="31"/>
    </row>
    <row r="821" spans="26:28" s="4" customFormat="1">
      <c r="Z821" s="11"/>
      <c r="AA821" s="11"/>
      <c r="AB821" s="31"/>
    </row>
    <row r="822" spans="26:28" s="4" customFormat="1">
      <c r="Z822" s="11"/>
      <c r="AA822" s="11"/>
      <c r="AB822" s="31"/>
    </row>
    <row r="823" spans="26:28" s="4" customFormat="1">
      <c r="Z823" s="11"/>
      <c r="AA823" s="11"/>
      <c r="AB823" s="31"/>
    </row>
    <row r="824" spans="26:28" s="4" customFormat="1">
      <c r="Z824" s="11"/>
      <c r="AA824" s="11"/>
      <c r="AB824" s="31"/>
    </row>
    <row r="825" spans="26:28" s="4" customFormat="1">
      <c r="Z825" s="11"/>
      <c r="AA825" s="11"/>
      <c r="AB825" s="31"/>
    </row>
    <row r="826" spans="26:28" s="4" customFormat="1">
      <c r="Z826" s="11"/>
      <c r="AA826" s="11"/>
      <c r="AB826" s="31"/>
    </row>
    <row r="827" spans="26:28" s="4" customFormat="1">
      <c r="Z827" s="11"/>
      <c r="AA827" s="11"/>
      <c r="AB827" s="31"/>
    </row>
    <row r="828" spans="26:28" s="4" customFormat="1">
      <c r="Z828" s="11"/>
      <c r="AA828" s="11"/>
      <c r="AB828" s="31"/>
    </row>
    <row r="829" spans="26:28" s="4" customFormat="1">
      <c r="Z829" s="11"/>
      <c r="AA829" s="11"/>
      <c r="AB829" s="31"/>
    </row>
    <row r="830" spans="26:28" s="4" customFormat="1">
      <c r="Z830" s="11"/>
      <c r="AA830" s="11"/>
      <c r="AB830" s="31"/>
    </row>
    <row r="831" spans="26:28" s="4" customFormat="1">
      <c r="Z831" s="11"/>
      <c r="AA831" s="11"/>
      <c r="AB831" s="31"/>
    </row>
    <row r="832" spans="26:28" s="4" customFormat="1">
      <c r="Z832" s="11"/>
      <c r="AA832" s="11"/>
      <c r="AB832" s="31"/>
    </row>
    <row r="833" spans="26:28" s="4" customFormat="1">
      <c r="Z833" s="11"/>
      <c r="AA833" s="11"/>
      <c r="AB833" s="31"/>
    </row>
    <row r="834" spans="26:28" s="4" customFormat="1">
      <c r="Z834" s="11"/>
      <c r="AA834" s="11"/>
      <c r="AB834" s="31"/>
    </row>
    <row r="835" spans="26:28" s="4" customFormat="1">
      <c r="Z835" s="11"/>
      <c r="AA835" s="11"/>
      <c r="AB835" s="31"/>
    </row>
    <row r="836" spans="26:28" s="4" customFormat="1">
      <c r="Z836" s="11"/>
      <c r="AA836" s="11"/>
      <c r="AB836" s="31"/>
    </row>
    <row r="837" spans="26:28" s="4" customFormat="1">
      <c r="Z837" s="11"/>
      <c r="AA837" s="11"/>
      <c r="AB837" s="31"/>
    </row>
    <row r="838" spans="26:28" s="4" customFormat="1">
      <c r="Z838" s="11"/>
      <c r="AA838" s="11"/>
      <c r="AB838" s="31"/>
    </row>
    <row r="839" spans="26:28" s="4" customFormat="1">
      <c r="Z839" s="11"/>
      <c r="AA839" s="11"/>
      <c r="AB839" s="31"/>
    </row>
    <row r="840" spans="26:28" s="4" customFormat="1">
      <c r="Z840" s="11"/>
      <c r="AA840" s="11"/>
      <c r="AB840" s="31"/>
    </row>
    <row r="841" spans="26:28" s="4" customFormat="1">
      <c r="Z841" s="11"/>
      <c r="AA841" s="11"/>
      <c r="AB841" s="31"/>
    </row>
    <row r="842" spans="26:28" s="4" customFormat="1">
      <c r="Z842" s="11"/>
      <c r="AA842" s="11"/>
      <c r="AB842" s="31"/>
    </row>
    <row r="843" spans="26:28" s="4" customFormat="1">
      <c r="Z843" s="11"/>
      <c r="AA843" s="11"/>
      <c r="AB843" s="31"/>
    </row>
    <row r="844" spans="26:28" s="4" customFormat="1">
      <c r="Z844" s="11"/>
      <c r="AA844" s="11"/>
      <c r="AB844" s="31"/>
    </row>
  </sheetData>
  <sheetProtection password="EE98" sheet="1" formatCells="0" formatColumns="0" formatRows="0" insertRows="0" deleteRows="0"/>
  <mergeCells count="34">
    <mergeCell ref="AC1:AD1"/>
    <mergeCell ref="K1:R1"/>
    <mergeCell ref="K2:R2"/>
    <mergeCell ref="T6:V6"/>
    <mergeCell ref="W4:AL4"/>
    <mergeCell ref="AK6:AL6"/>
    <mergeCell ref="AB6:AD6"/>
    <mergeCell ref="AE6:AG6"/>
    <mergeCell ref="Y1:Z1"/>
    <mergeCell ref="S2:T2"/>
    <mergeCell ref="AD733:AJ733"/>
    <mergeCell ref="AM6:AN6"/>
    <mergeCell ref="P6:S6"/>
    <mergeCell ref="AH6:AI6"/>
    <mergeCell ref="X6:AA6"/>
    <mergeCell ref="A4:G4"/>
    <mergeCell ref="Y3:Z3"/>
    <mergeCell ref="Y2:Z2"/>
    <mergeCell ref="AD732:AJ732"/>
    <mergeCell ref="A2:B2"/>
    <mergeCell ref="C2:G2"/>
    <mergeCell ref="A3:B3"/>
    <mergeCell ref="C3:G3"/>
    <mergeCell ref="N6:O6"/>
    <mergeCell ref="A5:V5"/>
    <mergeCell ref="H4:M4"/>
    <mergeCell ref="P4:V4"/>
    <mergeCell ref="W5:AL5"/>
    <mergeCell ref="S3:T3"/>
    <mergeCell ref="S1:U1"/>
    <mergeCell ref="V1:V3"/>
    <mergeCell ref="K3:R3"/>
    <mergeCell ref="A1:B1"/>
    <mergeCell ref="C1:G1"/>
  </mergeCells>
  <phoneticPr fontId="0" type="noConversion"/>
  <conditionalFormatting sqref="B6:B721 B724:B65536">
    <cfRule type="cellIs" dxfId="2" priority="2" stopIfTrue="1" operator="equal">
      <formula>"vacant"</formula>
    </cfRule>
  </conditionalFormatting>
  <pageMargins left="0.66" right="0.2" top="0.5" bottom="0.5" header="0.5" footer="0.5"/>
  <pageSetup scale="46" fitToWidth="2" fitToHeight="10" orientation="landscape" copies="30" r:id="rId1"/>
  <headerFooter alignWithMargins="0"/>
  <colBreaks count="1" manualBreakCount="1">
    <brk id="22" max="29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BreakPreview" zoomScale="60" zoomScaleNormal="100" workbookViewId="0">
      <selection activeCell="D17" sqref="D17"/>
    </sheetView>
  </sheetViews>
  <sheetFormatPr defaultRowHeight="15"/>
  <cols>
    <col min="1" max="1" width="3.77734375" customWidth="1"/>
    <col min="2" max="2" width="15.109375" customWidth="1"/>
    <col min="3" max="3" width="16.33203125" customWidth="1"/>
    <col min="11" max="11" width="5.21875" customWidth="1"/>
    <col min="12" max="12" width="17.21875" customWidth="1"/>
    <col min="13" max="13" width="13.44140625" customWidth="1"/>
  </cols>
  <sheetData>
    <row r="1" spans="1:21">
      <c r="B1" s="622" t="s">
        <v>211</v>
      </c>
      <c r="C1" s="622"/>
      <c r="D1" s="622"/>
      <c r="E1" s="622"/>
      <c r="F1" s="622"/>
      <c r="G1" s="622"/>
      <c r="H1" s="622"/>
      <c r="I1" s="622"/>
      <c r="J1" s="622"/>
      <c r="K1" s="622"/>
      <c r="L1" s="622"/>
      <c r="M1" s="622"/>
      <c r="N1" s="622"/>
      <c r="O1" s="622"/>
      <c r="P1" s="622"/>
      <c r="Q1" s="622"/>
      <c r="R1" s="622"/>
    </row>
    <row r="2" spans="1:21" ht="68.45" customHeight="1" thickBot="1">
      <c r="B2" s="623"/>
      <c r="C2" s="623"/>
      <c r="D2" s="623"/>
      <c r="E2" s="623"/>
      <c r="F2" s="623"/>
      <c r="G2" s="623"/>
      <c r="H2" s="623"/>
      <c r="I2" s="623"/>
      <c r="J2" s="623"/>
      <c r="K2" s="623"/>
      <c r="L2" s="623"/>
      <c r="M2" s="623"/>
      <c r="N2" s="623"/>
      <c r="O2" s="623"/>
      <c r="P2" s="623"/>
      <c r="Q2" s="623"/>
      <c r="R2" s="623"/>
    </row>
    <row r="4" spans="1:21" ht="27.6" customHeight="1">
      <c r="A4" s="591" t="s">
        <v>212</v>
      </c>
      <c r="B4" s="592"/>
      <c r="C4" s="592"/>
      <c r="D4" s="592"/>
      <c r="E4" s="592"/>
      <c r="F4" s="592"/>
      <c r="G4" s="592"/>
      <c r="H4" s="592"/>
      <c r="I4" s="593"/>
      <c r="J4" s="70"/>
      <c r="K4" s="591" t="s">
        <v>124</v>
      </c>
      <c r="L4" s="592"/>
      <c r="M4" s="592"/>
      <c r="N4" s="592"/>
      <c r="O4" s="592"/>
      <c r="P4" s="592"/>
      <c r="Q4" s="592"/>
      <c r="R4" s="592"/>
      <c r="S4" s="593"/>
      <c r="T4" s="104"/>
      <c r="U4" s="104"/>
    </row>
    <row r="5" spans="1:21" ht="17.45" customHeight="1">
      <c r="A5" s="154" t="s">
        <v>132</v>
      </c>
      <c r="B5" s="70"/>
      <c r="C5" s="70"/>
      <c r="D5" s="69"/>
      <c r="E5" s="69"/>
      <c r="F5" s="69"/>
      <c r="G5" s="69"/>
      <c r="H5" s="69"/>
      <c r="I5" s="69"/>
      <c r="J5" s="70"/>
      <c r="K5" s="154" t="s">
        <v>133</v>
      </c>
      <c r="L5" s="144"/>
      <c r="M5" s="144"/>
      <c r="N5" s="145"/>
      <c r="O5" s="145"/>
      <c r="P5" s="69"/>
      <c r="Q5" s="69"/>
      <c r="R5" s="69"/>
      <c r="S5" s="69"/>
      <c r="T5" s="104"/>
      <c r="U5" s="104"/>
    </row>
    <row r="6" spans="1:21" ht="17.45" customHeight="1">
      <c r="A6" s="69"/>
      <c r="B6" s="70"/>
      <c r="C6" s="70"/>
      <c r="D6" s="69"/>
      <c r="E6" s="69"/>
      <c r="F6" s="69"/>
      <c r="G6" s="69"/>
      <c r="H6" s="69"/>
      <c r="I6" s="69"/>
      <c r="J6" s="70"/>
      <c r="K6" s="69"/>
      <c r="L6" s="70"/>
      <c r="M6" s="70"/>
      <c r="N6" s="69"/>
      <c r="O6" s="69"/>
      <c r="P6" s="69"/>
      <c r="Q6" s="69"/>
      <c r="R6" s="69"/>
      <c r="S6" s="69"/>
      <c r="T6" s="104"/>
      <c r="U6" s="104"/>
    </row>
    <row r="7" spans="1:21" ht="15" customHeight="1">
      <c r="A7" s="71" t="s">
        <v>63</v>
      </c>
      <c r="B7" s="72"/>
      <c r="C7" s="78"/>
      <c r="D7" s="600" t="str">
        <f>+'CSJ RentRoll'!$K$3</f>
        <v>Property Name</v>
      </c>
      <c r="E7" s="601"/>
      <c r="F7" s="601"/>
      <c r="G7" s="601"/>
      <c r="H7" s="602"/>
      <c r="I7" s="73"/>
      <c r="J7" s="72"/>
      <c r="K7" s="71" t="s">
        <v>63</v>
      </c>
      <c r="L7" s="72"/>
      <c r="M7" s="72"/>
      <c r="N7" s="588" t="str">
        <f>+'CSJ RentRoll'!$K$3</f>
        <v>Property Name</v>
      </c>
      <c r="O7" s="589"/>
      <c r="P7" s="589"/>
      <c r="Q7" s="589"/>
      <c r="R7" s="590"/>
      <c r="S7" s="73"/>
      <c r="T7" s="104"/>
      <c r="U7" s="104"/>
    </row>
    <row r="8" spans="1:21" ht="15.6" customHeight="1">
      <c r="A8" s="74" t="s">
        <v>64</v>
      </c>
      <c r="B8" s="74"/>
      <c r="C8" s="74"/>
      <c r="D8" s="625" t="s">
        <v>172</v>
      </c>
      <c r="E8" s="626"/>
      <c r="F8" s="627"/>
      <c r="G8" s="366"/>
      <c r="H8" s="366"/>
      <c r="I8" s="73"/>
      <c r="J8" s="72"/>
      <c r="K8" s="74" t="s">
        <v>64</v>
      </c>
      <c r="L8" s="74"/>
      <c r="M8" s="74"/>
      <c r="N8" s="597"/>
      <c r="O8" s="598"/>
      <c r="P8" s="598"/>
      <c r="Q8" s="598"/>
      <c r="R8" s="599"/>
      <c r="S8" s="73"/>
      <c r="T8" s="104"/>
      <c r="U8" s="104"/>
    </row>
    <row r="9" spans="1:21" ht="15.6" customHeight="1">
      <c r="A9" s="72"/>
      <c r="B9" s="76"/>
      <c r="C9" s="77"/>
      <c r="D9" s="78"/>
      <c r="E9" s="75"/>
      <c r="F9" s="73"/>
      <c r="G9" s="73"/>
      <c r="H9" s="73"/>
      <c r="I9" s="73"/>
      <c r="J9" s="72"/>
      <c r="K9" s="72" t="s">
        <v>125</v>
      </c>
      <c r="L9" s="76"/>
      <c r="M9" s="77"/>
      <c r="N9" s="603"/>
      <c r="O9" s="604"/>
      <c r="P9" s="604"/>
      <c r="Q9" s="604"/>
      <c r="R9" s="605"/>
      <c r="S9" s="73"/>
      <c r="T9" s="72"/>
      <c r="U9" s="72"/>
    </row>
    <row r="10" spans="1:21" ht="15.75">
      <c r="A10" s="613" t="s">
        <v>182</v>
      </c>
      <c r="B10" s="614"/>
      <c r="C10" s="614"/>
      <c r="D10" s="615"/>
      <c r="E10" s="616" t="s">
        <v>66</v>
      </c>
      <c r="F10" s="616"/>
      <c r="G10" s="616"/>
      <c r="H10" s="616"/>
      <c r="I10" s="616"/>
      <c r="J10" s="70"/>
      <c r="K10" s="616" t="s">
        <v>183</v>
      </c>
      <c r="L10" s="616"/>
      <c r="M10" s="616"/>
      <c r="N10" s="616"/>
      <c r="O10" s="609" t="s">
        <v>66</v>
      </c>
      <c r="P10" s="609"/>
      <c r="Q10" s="609"/>
      <c r="R10" s="609"/>
      <c r="S10" s="610"/>
      <c r="T10" s="78"/>
      <c r="U10" s="78"/>
    </row>
    <row r="11" spans="1:21" ht="31.5">
      <c r="A11" s="277" t="s">
        <v>67</v>
      </c>
      <c r="B11" s="278" t="s">
        <v>68</v>
      </c>
      <c r="C11" s="278" t="s">
        <v>69</v>
      </c>
      <c r="D11" s="122" t="s">
        <v>70</v>
      </c>
      <c r="E11" s="122">
        <v>0</v>
      </c>
      <c r="F11" s="122">
        <v>1</v>
      </c>
      <c r="G11" s="122">
        <v>2</v>
      </c>
      <c r="H11" s="122">
        <v>3</v>
      </c>
      <c r="I11" s="122">
        <v>4</v>
      </c>
      <c r="J11" s="70"/>
      <c r="K11" s="277" t="s">
        <v>67</v>
      </c>
      <c r="L11" s="278" t="s">
        <v>68</v>
      </c>
      <c r="M11" s="278" t="s">
        <v>69</v>
      </c>
      <c r="N11" s="122" t="s">
        <v>70</v>
      </c>
      <c r="O11" s="79">
        <v>0</v>
      </c>
      <c r="P11" s="79">
        <v>1</v>
      </c>
      <c r="Q11" s="79">
        <v>2</v>
      </c>
      <c r="R11" s="148">
        <v>3</v>
      </c>
      <c r="S11" s="152">
        <v>4</v>
      </c>
      <c r="T11" s="149"/>
      <c r="U11" s="149"/>
    </row>
    <row r="12" spans="1:21" ht="15.75">
      <c r="A12" s="80"/>
      <c r="B12" s="81"/>
      <c r="C12" s="82"/>
      <c r="D12" s="83"/>
      <c r="E12" s="83"/>
      <c r="F12" s="83"/>
      <c r="G12" s="83"/>
      <c r="H12" s="83"/>
      <c r="I12" s="83"/>
      <c r="J12" s="82"/>
      <c r="K12" s="80"/>
      <c r="L12" s="81"/>
      <c r="M12" s="82"/>
      <c r="N12" s="83"/>
      <c r="O12" s="83"/>
      <c r="P12" s="83"/>
      <c r="Q12" s="83"/>
      <c r="R12" s="83"/>
      <c r="S12" s="83"/>
      <c r="T12" s="83"/>
      <c r="U12" s="83"/>
    </row>
    <row r="13" spans="1:21">
      <c r="A13" s="594">
        <v>1</v>
      </c>
      <c r="B13" s="584" t="s">
        <v>71</v>
      </c>
      <c r="C13" s="84" t="s">
        <v>72</v>
      </c>
      <c r="D13" s="108"/>
      <c r="E13" s="85" t="str">
        <f>IF($D13="","",IF($D$8="2016 compliance",E64,IF($D$8="2017 compliance",E87,"")))</f>
        <v/>
      </c>
      <c r="F13" s="85" t="str">
        <f>IF($D13="","",IF($D$8="2016 compliance",F64,IF($D$8="2017 compliance",F87,"")))</f>
        <v/>
      </c>
      <c r="G13" s="85" t="str">
        <f>IF($D13="","",IF($D$8="2016 compliance",G64,IF($D$8="2017 compliance",G87,"")))</f>
        <v/>
      </c>
      <c r="H13" s="85" t="str">
        <f>IF($D13="","",IF($D$8="2016 compliance",H64,IF($D$8="2017 compliance",H87,"")))</f>
        <v/>
      </c>
      <c r="I13" s="85" t="str">
        <f>IF($D13="","",IF($D$8="2016 compliance",I64,IF($D$8="2017 compliance",I87,"")))</f>
        <v/>
      </c>
      <c r="J13" s="70"/>
      <c r="K13" s="594">
        <v>1</v>
      </c>
      <c r="L13" s="584" t="s">
        <v>71</v>
      </c>
      <c r="M13" s="84" t="s">
        <v>72</v>
      </c>
      <c r="N13" s="146"/>
      <c r="O13" s="146"/>
      <c r="P13" s="146"/>
      <c r="Q13" s="146"/>
      <c r="R13" s="367"/>
      <c r="S13" s="368"/>
      <c r="T13" s="153"/>
      <c r="U13" s="153"/>
    </row>
    <row r="14" spans="1:21">
      <c r="A14" s="595"/>
      <c r="B14" s="585"/>
      <c r="C14" s="84" t="s">
        <v>73</v>
      </c>
      <c r="D14" s="108"/>
      <c r="E14" s="85" t="str">
        <f t="shared" ref="E14:I28" si="0">IF($D14="","",IF($D$8="2016 compliance",E65,IF($D$8="2017 compliance",E88,"")))</f>
        <v/>
      </c>
      <c r="F14" s="85" t="str">
        <f t="shared" si="0"/>
        <v/>
      </c>
      <c r="G14" s="85" t="str">
        <f t="shared" si="0"/>
        <v/>
      </c>
      <c r="H14" s="85" t="str">
        <f t="shared" si="0"/>
        <v/>
      </c>
      <c r="I14" s="85" t="str">
        <f t="shared" si="0"/>
        <v/>
      </c>
      <c r="J14" s="70"/>
      <c r="K14" s="595"/>
      <c r="L14" s="585"/>
      <c r="M14" s="84" t="s">
        <v>73</v>
      </c>
      <c r="N14" s="146"/>
      <c r="O14" s="146"/>
      <c r="P14" s="146"/>
      <c r="Q14" s="146"/>
      <c r="R14" s="367"/>
      <c r="S14" s="368"/>
      <c r="T14" s="153"/>
      <c r="U14" s="153"/>
    </row>
    <row r="15" spans="1:21">
      <c r="A15" s="596"/>
      <c r="B15" s="586"/>
      <c r="C15" s="84" t="s">
        <v>74</v>
      </c>
      <c r="D15" s="108"/>
      <c r="E15" s="85" t="str">
        <f t="shared" si="0"/>
        <v/>
      </c>
      <c r="F15" s="85" t="str">
        <f t="shared" si="0"/>
        <v/>
      </c>
      <c r="G15" s="85" t="str">
        <f t="shared" si="0"/>
        <v/>
      </c>
      <c r="H15" s="85" t="str">
        <f t="shared" si="0"/>
        <v/>
      </c>
      <c r="I15" s="85" t="str">
        <f t="shared" si="0"/>
        <v/>
      </c>
      <c r="J15" s="70"/>
      <c r="K15" s="596"/>
      <c r="L15" s="586"/>
      <c r="M15" s="84" t="s">
        <v>74</v>
      </c>
      <c r="N15" s="146"/>
      <c r="O15" s="146"/>
      <c r="P15" s="146"/>
      <c r="Q15" s="146"/>
      <c r="R15" s="367"/>
      <c r="S15" s="368"/>
      <c r="T15" s="153"/>
      <c r="U15" s="153"/>
    </row>
    <row r="16" spans="1:21">
      <c r="A16" s="624">
        <v>2</v>
      </c>
      <c r="B16" s="587" t="s">
        <v>76</v>
      </c>
      <c r="C16" s="86" t="s">
        <v>72</v>
      </c>
      <c r="D16" s="109"/>
      <c r="E16" s="85" t="str">
        <f t="shared" si="0"/>
        <v/>
      </c>
      <c r="F16" s="85" t="str">
        <f t="shared" si="0"/>
        <v/>
      </c>
      <c r="G16" s="85" t="str">
        <f t="shared" si="0"/>
        <v/>
      </c>
      <c r="H16" s="85" t="str">
        <f t="shared" si="0"/>
        <v/>
      </c>
      <c r="I16" s="85" t="str">
        <f t="shared" si="0"/>
        <v/>
      </c>
      <c r="J16" s="70"/>
      <c r="K16" s="624">
        <v>2</v>
      </c>
      <c r="L16" s="587" t="s">
        <v>76</v>
      </c>
      <c r="M16" s="86" t="s">
        <v>72</v>
      </c>
      <c r="N16" s="146"/>
      <c r="O16" s="146"/>
      <c r="P16" s="146"/>
      <c r="Q16" s="146"/>
      <c r="R16" s="367"/>
      <c r="S16" s="368"/>
      <c r="T16" s="153"/>
      <c r="U16" s="153"/>
    </row>
    <row r="17" spans="1:21">
      <c r="A17" s="624"/>
      <c r="B17" s="587"/>
      <c r="C17" s="86" t="s">
        <v>73</v>
      </c>
      <c r="D17" s="109"/>
      <c r="E17" s="85" t="str">
        <f t="shared" si="0"/>
        <v/>
      </c>
      <c r="F17" s="85" t="str">
        <f t="shared" si="0"/>
        <v/>
      </c>
      <c r="G17" s="85" t="str">
        <f t="shared" si="0"/>
        <v/>
      </c>
      <c r="H17" s="85" t="str">
        <f t="shared" si="0"/>
        <v/>
      </c>
      <c r="I17" s="85" t="str">
        <f t="shared" si="0"/>
        <v/>
      </c>
      <c r="J17" s="70"/>
      <c r="K17" s="624"/>
      <c r="L17" s="587"/>
      <c r="M17" s="86" t="s">
        <v>73</v>
      </c>
      <c r="N17" s="146"/>
      <c r="O17" s="146"/>
      <c r="P17" s="146"/>
      <c r="Q17" s="146"/>
      <c r="R17" s="367"/>
      <c r="S17" s="368"/>
      <c r="T17" s="153"/>
      <c r="U17" s="153"/>
    </row>
    <row r="18" spans="1:21">
      <c r="A18" s="624"/>
      <c r="B18" s="587"/>
      <c r="C18" s="86" t="s">
        <v>74</v>
      </c>
      <c r="D18" s="109"/>
      <c r="E18" s="85" t="str">
        <f t="shared" si="0"/>
        <v/>
      </c>
      <c r="F18" s="85" t="str">
        <f t="shared" si="0"/>
        <v/>
      </c>
      <c r="G18" s="85" t="str">
        <f t="shared" si="0"/>
        <v/>
      </c>
      <c r="H18" s="85" t="str">
        <f t="shared" si="0"/>
        <v/>
      </c>
      <c r="I18" s="85" t="str">
        <f t="shared" si="0"/>
        <v/>
      </c>
      <c r="J18" s="70"/>
      <c r="K18" s="624"/>
      <c r="L18" s="587"/>
      <c r="M18" s="86" t="s">
        <v>74</v>
      </c>
      <c r="N18" s="146"/>
      <c r="O18" s="146"/>
      <c r="P18" s="146"/>
      <c r="Q18" s="146"/>
      <c r="R18" s="367"/>
      <c r="S18" s="368"/>
      <c r="T18" s="153"/>
      <c r="U18" s="153"/>
    </row>
    <row r="19" spans="1:21">
      <c r="A19" s="85">
        <v>3</v>
      </c>
      <c r="B19" s="84" t="s">
        <v>77</v>
      </c>
      <c r="C19" s="84"/>
      <c r="D19" s="108"/>
      <c r="E19" s="85" t="str">
        <f t="shared" si="0"/>
        <v/>
      </c>
      <c r="F19" s="85" t="str">
        <f t="shared" si="0"/>
        <v/>
      </c>
      <c r="G19" s="85" t="str">
        <f t="shared" si="0"/>
        <v/>
      </c>
      <c r="H19" s="85" t="str">
        <f t="shared" si="0"/>
        <v/>
      </c>
      <c r="I19" s="85" t="str">
        <f t="shared" si="0"/>
        <v/>
      </c>
      <c r="J19" s="70"/>
      <c r="K19" s="85">
        <v>3</v>
      </c>
      <c r="L19" s="84" t="s">
        <v>77</v>
      </c>
      <c r="M19" s="84"/>
      <c r="N19" s="146"/>
      <c r="O19" s="146"/>
      <c r="P19" s="146"/>
      <c r="Q19" s="146"/>
      <c r="R19" s="367"/>
      <c r="S19" s="368"/>
      <c r="T19" s="153"/>
      <c r="U19" s="153"/>
    </row>
    <row r="20" spans="1:21">
      <c r="A20" s="87">
        <v>4</v>
      </c>
      <c r="B20" s="86" t="s">
        <v>78</v>
      </c>
      <c r="C20" s="86"/>
      <c r="D20" s="109"/>
      <c r="E20" s="85" t="str">
        <f t="shared" si="0"/>
        <v/>
      </c>
      <c r="F20" s="85" t="str">
        <f t="shared" si="0"/>
        <v/>
      </c>
      <c r="G20" s="85" t="str">
        <f t="shared" si="0"/>
        <v/>
      </c>
      <c r="H20" s="85" t="str">
        <f t="shared" si="0"/>
        <v/>
      </c>
      <c r="I20" s="85" t="str">
        <f t="shared" si="0"/>
        <v/>
      </c>
      <c r="J20" s="70"/>
      <c r="K20" s="87">
        <v>4</v>
      </c>
      <c r="L20" s="86" t="s">
        <v>78</v>
      </c>
      <c r="M20" s="86"/>
      <c r="N20" s="146"/>
      <c r="O20" s="146"/>
      <c r="P20" s="146"/>
      <c r="Q20" s="146"/>
      <c r="R20" s="367"/>
      <c r="S20" s="368"/>
      <c r="T20" s="153"/>
      <c r="U20" s="153"/>
    </row>
    <row r="21" spans="1:21">
      <c r="A21" s="618">
        <v>5</v>
      </c>
      <c r="B21" s="583" t="s">
        <v>79</v>
      </c>
      <c r="C21" s="84" t="s">
        <v>72</v>
      </c>
      <c r="D21" s="108"/>
      <c r="E21" s="85" t="str">
        <f t="shared" si="0"/>
        <v/>
      </c>
      <c r="F21" s="85" t="str">
        <f t="shared" si="0"/>
        <v/>
      </c>
      <c r="G21" s="85" t="str">
        <f t="shared" si="0"/>
        <v/>
      </c>
      <c r="H21" s="85" t="str">
        <f t="shared" si="0"/>
        <v/>
      </c>
      <c r="I21" s="85" t="str">
        <f t="shared" si="0"/>
        <v/>
      </c>
      <c r="J21" s="70"/>
      <c r="K21" s="618">
        <v>5</v>
      </c>
      <c r="L21" s="583" t="s">
        <v>79</v>
      </c>
      <c r="M21" s="84" t="s">
        <v>72</v>
      </c>
      <c r="N21" s="146"/>
      <c r="O21" s="146"/>
      <c r="P21" s="146"/>
      <c r="Q21" s="146"/>
      <c r="R21" s="367"/>
      <c r="S21" s="368"/>
      <c r="T21" s="153"/>
      <c r="U21" s="153"/>
    </row>
    <row r="22" spans="1:21">
      <c r="A22" s="618"/>
      <c r="B22" s="583"/>
      <c r="C22" s="84" t="s">
        <v>73</v>
      </c>
      <c r="D22" s="108"/>
      <c r="E22" s="85" t="str">
        <f t="shared" si="0"/>
        <v/>
      </c>
      <c r="F22" s="85" t="str">
        <f t="shared" si="0"/>
        <v/>
      </c>
      <c r="G22" s="85" t="str">
        <f t="shared" si="0"/>
        <v/>
      </c>
      <c r="H22" s="85" t="str">
        <f t="shared" si="0"/>
        <v/>
      </c>
      <c r="I22" s="85" t="str">
        <f t="shared" si="0"/>
        <v/>
      </c>
      <c r="J22" s="70"/>
      <c r="K22" s="618"/>
      <c r="L22" s="583"/>
      <c r="M22" s="84" t="s">
        <v>73</v>
      </c>
      <c r="N22" s="146"/>
      <c r="O22" s="146"/>
      <c r="P22" s="146"/>
      <c r="Q22" s="146"/>
      <c r="R22" s="367"/>
      <c r="S22" s="368"/>
      <c r="T22" s="153"/>
      <c r="U22" s="153"/>
    </row>
    <row r="23" spans="1:21">
      <c r="A23" s="618"/>
      <c r="B23" s="583"/>
      <c r="C23" s="84" t="s">
        <v>74</v>
      </c>
      <c r="D23" s="108"/>
      <c r="E23" s="85" t="str">
        <f t="shared" si="0"/>
        <v/>
      </c>
      <c r="F23" s="85" t="str">
        <f t="shared" si="0"/>
        <v/>
      </c>
      <c r="G23" s="85" t="str">
        <f t="shared" si="0"/>
        <v/>
      </c>
      <c r="H23" s="85" t="str">
        <f t="shared" si="0"/>
        <v/>
      </c>
      <c r="I23" s="85" t="str">
        <f t="shared" si="0"/>
        <v/>
      </c>
      <c r="J23" s="70"/>
      <c r="K23" s="618"/>
      <c r="L23" s="583"/>
      <c r="M23" s="84" t="s">
        <v>74</v>
      </c>
      <c r="N23" s="146"/>
      <c r="O23" s="146"/>
      <c r="P23" s="146"/>
      <c r="Q23" s="146"/>
      <c r="R23" s="367"/>
      <c r="S23" s="368"/>
      <c r="T23" s="153"/>
      <c r="U23" s="153"/>
    </row>
    <row r="24" spans="1:21">
      <c r="A24" s="87">
        <v>6</v>
      </c>
      <c r="B24" s="88" t="s">
        <v>80</v>
      </c>
      <c r="C24" s="86"/>
      <c r="D24" s="109"/>
      <c r="E24" s="85" t="str">
        <f t="shared" si="0"/>
        <v/>
      </c>
      <c r="F24" s="85" t="str">
        <f t="shared" si="0"/>
        <v/>
      </c>
      <c r="G24" s="85" t="str">
        <f t="shared" si="0"/>
        <v/>
      </c>
      <c r="H24" s="85" t="str">
        <f t="shared" si="0"/>
        <v/>
      </c>
      <c r="I24" s="85" t="str">
        <f t="shared" si="0"/>
        <v/>
      </c>
      <c r="J24" s="70"/>
      <c r="K24" s="87">
        <v>6</v>
      </c>
      <c r="L24" s="88" t="s">
        <v>80</v>
      </c>
      <c r="M24" s="86"/>
      <c r="N24" s="146"/>
      <c r="O24" s="146"/>
      <c r="P24" s="146"/>
      <c r="Q24" s="146"/>
      <c r="R24" s="367"/>
      <c r="S24" s="368"/>
      <c r="T24" s="153"/>
      <c r="U24" s="153"/>
    </row>
    <row r="25" spans="1:21">
      <c r="A25" s="85">
        <v>7</v>
      </c>
      <c r="B25" s="84" t="s">
        <v>81</v>
      </c>
      <c r="C25" s="84"/>
      <c r="D25" s="108"/>
      <c r="E25" s="85" t="str">
        <f t="shared" si="0"/>
        <v/>
      </c>
      <c r="F25" s="85" t="str">
        <f t="shared" si="0"/>
        <v/>
      </c>
      <c r="G25" s="85" t="str">
        <f t="shared" si="0"/>
        <v/>
      </c>
      <c r="H25" s="85" t="str">
        <f t="shared" si="0"/>
        <v/>
      </c>
      <c r="I25" s="85" t="str">
        <f t="shared" si="0"/>
        <v/>
      </c>
      <c r="J25" s="70"/>
      <c r="K25" s="85">
        <v>7</v>
      </c>
      <c r="L25" s="84" t="s">
        <v>81</v>
      </c>
      <c r="M25" s="84"/>
      <c r="N25" s="146"/>
      <c r="O25" s="146"/>
      <c r="P25" s="146"/>
      <c r="Q25" s="146"/>
      <c r="R25" s="367"/>
      <c r="S25" s="368"/>
      <c r="T25" s="153"/>
      <c r="U25" s="153"/>
    </row>
    <row r="26" spans="1:21">
      <c r="A26" s="87">
        <v>8</v>
      </c>
      <c r="B26" s="88" t="s">
        <v>82</v>
      </c>
      <c r="C26" s="86"/>
      <c r="D26" s="109"/>
      <c r="E26" s="85" t="str">
        <f t="shared" si="0"/>
        <v/>
      </c>
      <c r="F26" s="85" t="str">
        <f t="shared" si="0"/>
        <v/>
      </c>
      <c r="G26" s="85" t="str">
        <f t="shared" si="0"/>
        <v/>
      </c>
      <c r="H26" s="85" t="str">
        <f t="shared" si="0"/>
        <v/>
      </c>
      <c r="I26" s="85" t="str">
        <f t="shared" si="0"/>
        <v/>
      </c>
      <c r="J26" s="70"/>
      <c r="K26" s="87">
        <v>8</v>
      </c>
      <c r="L26" s="88" t="s">
        <v>82</v>
      </c>
      <c r="M26" s="86"/>
      <c r="N26" s="146"/>
      <c r="O26" s="146"/>
      <c r="P26" s="146"/>
      <c r="Q26" s="146"/>
      <c r="R26" s="367"/>
      <c r="S26" s="368"/>
      <c r="T26" s="153"/>
      <c r="U26" s="153"/>
    </row>
    <row r="27" spans="1:21">
      <c r="A27" s="85">
        <v>9</v>
      </c>
      <c r="B27" s="84" t="s">
        <v>83</v>
      </c>
      <c r="C27" s="84"/>
      <c r="D27" s="108"/>
      <c r="E27" s="85" t="str">
        <f t="shared" si="0"/>
        <v/>
      </c>
      <c r="F27" s="85" t="str">
        <f t="shared" si="0"/>
        <v/>
      </c>
      <c r="G27" s="85" t="str">
        <f t="shared" si="0"/>
        <v/>
      </c>
      <c r="H27" s="85" t="str">
        <f t="shared" si="0"/>
        <v/>
      </c>
      <c r="I27" s="85" t="str">
        <f t="shared" si="0"/>
        <v/>
      </c>
      <c r="J27" s="70"/>
      <c r="K27" s="85">
        <v>9</v>
      </c>
      <c r="L27" s="84" t="s">
        <v>83</v>
      </c>
      <c r="M27" s="84"/>
      <c r="N27" s="146"/>
      <c r="O27" s="146"/>
      <c r="P27" s="146"/>
      <c r="Q27" s="146"/>
      <c r="R27" s="367"/>
      <c r="S27" s="368"/>
      <c r="T27" s="153"/>
      <c r="U27" s="153"/>
    </row>
    <row r="28" spans="1:21">
      <c r="A28" s="87">
        <v>10</v>
      </c>
      <c r="B28" s="86" t="s">
        <v>84</v>
      </c>
      <c r="C28" s="86"/>
      <c r="D28" s="109"/>
      <c r="E28" s="85" t="str">
        <f t="shared" si="0"/>
        <v/>
      </c>
      <c r="F28" s="85" t="str">
        <f t="shared" si="0"/>
        <v/>
      </c>
      <c r="G28" s="85" t="str">
        <f t="shared" si="0"/>
        <v/>
      </c>
      <c r="H28" s="85" t="str">
        <f t="shared" si="0"/>
        <v/>
      </c>
      <c r="I28" s="85" t="str">
        <f t="shared" si="0"/>
        <v/>
      </c>
      <c r="J28" s="70"/>
      <c r="K28" s="87">
        <v>10</v>
      </c>
      <c r="L28" s="86" t="s">
        <v>84</v>
      </c>
      <c r="M28" s="86"/>
      <c r="N28" s="146"/>
      <c r="O28" s="146"/>
      <c r="P28" s="146"/>
      <c r="Q28" s="146"/>
      <c r="R28" s="367"/>
      <c r="S28" s="368"/>
      <c r="T28" s="153"/>
      <c r="U28" s="153"/>
    </row>
    <row r="29" spans="1:21" ht="15.75">
      <c r="A29" s="80"/>
      <c r="B29" s="81"/>
      <c r="C29" s="82"/>
      <c r="D29" s="83"/>
      <c r="E29" s="83"/>
      <c r="F29" s="83"/>
      <c r="G29" s="83"/>
      <c r="H29" s="83"/>
      <c r="I29" s="83"/>
      <c r="J29" s="82"/>
      <c r="K29" s="80"/>
      <c r="L29" s="81"/>
      <c r="M29" s="82"/>
      <c r="N29" s="83"/>
      <c r="O29" s="83"/>
      <c r="P29" s="83"/>
      <c r="Q29" s="83"/>
      <c r="R29" s="83"/>
      <c r="S29" s="83"/>
      <c r="T29" s="83"/>
      <c r="U29" s="83"/>
    </row>
    <row r="30" spans="1:21" ht="15.75">
      <c r="A30" s="73"/>
      <c r="B30" s="619" t="s">
        <v>85</v>
      </c>
      <c r="C30" s="620"/>
      <c r="D30" s="621"/>
      <c r="E30" s="89">
        <f>SUMIF($D$13:$D$28, "YES", E13:E28)</f>
        <v>0</v>
      </c>
      <c r="F30" s="89">
        <f>SUMIF($D$13:$D$28, "YES", F13:F28)</f>
        <v>0</v>
      </c>
      <c r="G30" s="89">
        <f>SUMIF($D$13:$D$28, "YES", G13:G28)</f>
        <v>0</v>
      </c>
      <c r="H30" s="89">
        <f>SUMIF($D$13:$D$28, "YES", H13:H28)</f>
        <v>0</v>
      </c>
      <c r="I30" s="89">
        <f>SUMIF($D$13:$D$28, "YES", I13:I28)</f>
        <v>0</v>
      </c>
      <c r="J30" s="110"/>
      <c r="K30" s="73"/>
      <c r="L30" s="619" t="s">
        <v>85</v>
      </c>
      <c r="M30" s="620"/>
      <c r="N30" s="621"/>
      <c r="O30" s="89">
        <f>SUM(O13:O28)</f>
        <v>0</v>
      </c>
      <c r="P30" s="89">
        <f>SUM(P13:P28)</f>
        <v>0</v>
      </c>
      <c r="Q30" s="89">
        <f>SUM(Q13:Q28)</f>
        <v>0</v>
      </c>
      <c r="R30" s="89">
        <f>SUM(R13:R28)</f>
        <v>0</v>
      </c>
      <c r="S30" s="89">
        <f>SUM(S13:S28)</f>
        <v>0</v>
      </c>
      <c r="T30" s="150"/>
      <c r="U30" s="150"/>
    </row>
    <row r="31" spans="1:21" ht="15.75">
      <c r="A31" s="69"/>
      <c r="B31" s="70"/>
      <c r="C31" s="70"/>
      <c r="D31" s="69"/>
      <c r="E31" s="69"/>
      <c r="F31" s="90"/>
      <c r="G31" s="90"/>
      <c r="H31" s="69"/>
      <c r="I31" s="69"/>
      <c r="J31" s="70"/>
      <c r="K31" s="105"/>
      <c r="L31" s="105"/>
      <c r="M31" s="30"/>
      <c r="T31" s="151"/>
      <c r="U31" s="151"/>
    </row>
    <row r="32" spans="1:21" ht="20.25">
      <c r="A32" s="69"/>
      <c r="B32" s="70"/>
      <c r="C32" s="70"/>
      <c r="D32" s="69"/>
      <c r="E32" s="69"/>
      <c r="F32" s="90"/>
      <c r="G32" s="90"/>
      <c r="H32" s="69"/>
      <c r="I32" s="69"/>
      <c r="J32" s="70"/>
      <c r="K32" s="82"/>
      <c r="L32" s="617" t="s">
        <v>184</v>
      </c>
      <c r="M32" s="617"/>
      <c r="N32" s="617"/>
      <c r="O32" s="611" t="s">
        <v>66</v>
      </c>
      <c r="P32" s="612"/>
      <c r="Q32" s="612"/>
      <c r="R32" s="612"/>
      <c r="S32" s="612"/>
      <c r="T32" s="151"/>
      <c r="U32" s="151"/>
    </row>
    <row r="33" spans="1:21" ht="20.25">
      <c r="A33" s="69"/>
      <c r="B33" s="260"/>
      <c r="C33" s="261"/>
      <c r="D33" s="262"/>
      <c r="E33" s="262"/>
      <c r="F33" s="69"/>
      <c r="G33" s="69"/>
      <c r="H33" s="69"/>
      <c r="I33" s="69"/>
      <c r="J33" s="70"/>
      <c r="K33" s="82"/>
      <c r="L33" s="617"/>
      <c r="M33" s="617"/>
      <c r="N33" s="617"/>
      <c r="O33" s="279">
        <v>0</v>
      </c>
      <c r="P33" s="236">
        <v>1</v>
      </c>
      <c r="Q33" s="236">
        <v>2</v>
      </c>
      <c r="R33" s="237">
        <v>3</v>
      </c>
      <c r="S33" s="238">
        <v>4</v>
      </c>
      <c r="T33" s="151"/>
      <c r="U33" s="151"/>
    </row>
    <row r="34" spans="1:21" ht="20.25">
      <c r="A34" s="69"/>
      <c r="B34" s="261"/>
      <c r="C34" s="261"/>
      <c r="D34" s="262"/>
      <c r="E34" s="262"/>
      <c r="F34" s="69"/>
      <c r="G34" s="69"/>
      <c r="H34" s="69"/>
      <c r="I34" s="69"/>
      <c r="J34" s="70"/>
      <c r="K34" s="82"/>
      <c r="L34" s="606" t="s">
        <v>128</v>
      </c>
      <c r="M34" s="607"/>
      <c r="N34" s="608"/>
      <c r="O34" s="235">
        <f>+IF(O30&gt;0,O30,E30)</f>
        <v>0</v>
      </c>
      <c r="P34" s="235">
        <f>+IF(P30&gt;0,P30,F30)</f>
        <v>0</v>
      </c>
      <c r="Q34" s="235">
        <f>+IF(Q30&gt;0,Q30,G30)</f>
        <v>0</v>
      </c>
      <c r="R34" s="235">
        <f>+IF(R30&gt;0,R30,H30)</f>
        <v>0</v>
      </c>
      <c r="S34" s="235">
        <f>+IF(S30&gt;0,S30,I30)</f>
        <v>0</v>
      </c>
      <c r="T34" s="151"/>
      <c r="U34" s="151"/>
    </row>
    <row r="35" spans="1:21" ht="20.25">
      <c r="A35" s="69"/>
      <c r="B35" s="263"/>
      <c r="C35" s="261"/>
      <c r="D35" s="262"/>
      <c r="E35" s="262"/>
      <c r="F35" s="69"/>
      <c r="G35" s="69"/>
      <c r="H35" s="69"/>
      <c r="I35" s="69"/>
      <c r="J35" s="70"/>
      <c r="K35" s="82"/>
      <c r="L35" s="234" t="s">
        <v>134</v>
      </c>
      <c r="M35" s="30"/>
      <c r="T35" s="151"/>
      <c r="U35" s="151"/>
    </row>
    <row r="36" spans="1:21" ht="15.75">
      <c r="A36" s="69"/>
      <c r="B36" s="263"/>
      <c r="C36" s="261"/>
      <c r="D36" s="262"/>
      <c r="E36" s="262"/>
      <c r="F36" s="69"/>
      <c r="G36" s="69"/>
      <c r="H36" s="69"/>
      <c r="I36" s="69"/>
      <c r="J36" s="70"/>
      <c r="K36" s="82"/>
      <c r="L36" s="82"/>
      <c r="M36" s="30"/>
    </row>
    <row r="37" spans="1:21" ht="15.75">
      <c r="A37" s="69"/>
      <c r="B37" s="263"/>
      <c r="C37" s="261"/>
      <c r="D37" s="262"/>
      <c r="E37" s="262"/>
      <c r="F37" s="69"/>
      <c r="G37" s="69"/>
      <c r="H37" s="69"/>
      <c r="I37" s="69"/>
      <c r="J37" s="70"/>
      <c r="K37" s="82"/>
      <c r="L37" s="82"/>
      <c r="M37" s="30"/>
    </row>
    <row r="38" spans="1:21" ht="15.75">
      <c r="A38" s="69"/>
      <c r="B38" s="263"/>
      <c r="C38" s="261"/>
      <c r="D38" s="262"/>
      <c r="E38" s="262"/>
      <c r="F38" s="69"/>
      <c r="G38" s="69"/>
      <c r="H38" s="69"/>
      <c r="I38" s="69"/>
      <c r="J38" s="70"/>
      <c r="K38" s="82"/>
      <c r="L38" s="82"/>
      <c r="M38" s="30"/>
    </row>
    <row r="39" spans="1:21">
      <c r="A39" s="69"/>
      <c r="B39" s="70"/>
      <c r="C39" s="70"/>
      <c r="D39" s="69"/>
      <c r="E39" s="69"/>
      <c r="F39" s="69"/>
      <c r="G39" s="69"/>
      <c r="H39" s="69"/>
      <c r="I39" s="69"/>
      <c r="J39" s="70"/>
      <c r="K39" s="82"/>
      <c r="L39" s="82"/>
      <c r="M39" s="30"/>
    </row>
    <row r="40" spans="1:21">
      <c r="A40" s="91"/>
      <c r="B40" s="92"/>
      <c r="C40" s="92"/>
      <c r="D40" s="91"/>
      <c r="E40" s="91"/>
      <c r="F40" s="91"/>
      <c r="G40" s="91"/>
      <c r="H40" s="91"/>
      <c r="I40" s="91"/>
      <c r="J40" s="91"/>
      <c r="K40" s="92"/>
      <c r="L40" s="92"/>
      <c r="M40" s="92"/>
      <c r="N40" s="92"/>
      <c r="O40" s="92"/>
      <c r="P40" s="92"/>
      <c r="Q40" s="92"/>
      <c r="R40" s="92"/>
      <c r="S40" s="92"/>
    </row>
    <row r="41" spans="1:21" ht="15.75">
      <c r="A41" s="93"/>
      <c r="B41" s="70"/>
      <c r="C41" s="70"/>
      <c r="D41" s="69"/>
      <c r="E41" s="69"/>
      <c r="F41" s="69"/>
      <c r="G41" s="69"/>
      <c r="H41" s="69"/>
      <c r="I41" s="69"/>
      <c r="J41" s="70"/>
      <c r="K41" s="80"/>
      <c r="L41" s="82"/>
      <c r="M41" s="30"/>
    </row>
    <row r="42" spans="1:21" ht="15.75">
      <c r="A42" s="93" t="s">
        <v>129</v>
      </c>
      <c r="B42" s="94"/>
      <c r="C42" s="94"/>
      <c r="D42" s="95"/>
      <c r="E42" s="95"/>
      <c r="F42" s="95"/>
      <c r="G42" s="95"/>
      <c r="H42" s="95"/>
      <c r="I42" s="95"/>
      <c r="J42" s="94"/>
      <c r="K42" s="82"/>
      <c r="L42" s="82"/>
      <c r="M42" s="30"/>
    </row>
    <row r="43" spans="1:21">
      <c r="A43" s="94"/>
      <c r="B43" s="94"/>
      <c r="C43" s="94"/>
      <c r="D43" s="95"/>
      <c r="E43" s="95"/>
      <c r="F43" s="95"/>
      <c r="G43" s="95"/>
      <c r="H43" s="95"/>
      <c r="I43" s="95"/>
      <c r="J43" s="94"/>
      <c r="K43" s="106"/>
      <c r="L43" s="106"/>
      <c r="M43" s="30"/>
    </row>
    <row r="44" spans="1:21">
      <c r="A44" s="70" t="s">
        <v>89</v>
      </c>
      <c r="B44" s="70" t="s">
        <v>90</v>
      </c>
      <c r="C44" s="70"/>
      <c r="D44" s="95"/>
      <c r="E44" s="95"/>
      <c r="F44" s="95"/>
      <c r="G44" s="95"/>
      <c r="H44" s="95"/>
      <c r="I44" s="95"/>
      <c r="J44" s="94"/>
      <c r="K44" s="106"/>
      <c r="L44" s="106"/>
      <c r="M44" s="30"/>
    </row>
    <row r="45" spans="1:21">
      <c r="A45" s="70" t="s">
        <v>91</v>
      </c>
      <c r="B45" s="70" t="s">
        <v>189</v>
      </c>
      <c r="C45" s="70"/>
      <c r="D45" s="95"/>
      <c r="E45" s="95"/>
      <c r="F45" s="95"/>
      <c r="G45" s="95"/>
      <c r="H45" s="95"/>
      <c r="I45" s="95"/>
      <c r="J45" s="94"/>
      <c r="K45" s="106"/>
      <c r="L45" s="106"/>
      <c r="M45" s="30"/>
    </row>
    <row r="46" spans="1:21">
      <c r="A46" s="70" t="s">
        <v>92</v>
      </c>
      <c r="B46" s="70" t="s">
        <v>93</v>
      </c>
      <c r="C46" s="70"/>
      <c r="D46" s="95"/>
      <c r="E46" s="95"/>
      <c r="F46" s="95"/>
      <c r="G46" s="95"/>
      <c r="H46" s="95"/>
      <c r="I46" s="95"/>
      <c r="J46" s="94"/>
      <c r="K46" s="106"/>
      <c r="L46" s="106"/>
      <c r="M46" s="30"/>
    </row>
    <row r="47" spans="1:21" ht="15.75">
      <c r="A47" s="70" t="s">
        <v>94</v>
      </c>
      <c r="B47" s="70" t="s">
        <v>130</v>
      </c>
      <c r="C47" s="70"/>
      <c r="D47" s="95"/>
      <c r="E47" s="95"/>
      <c r="F47" s="95"/>
      <c r="G47" s="95"/>
      <c r="H47" s="95"/>
      <c r="I47" s="95"/>
      <c r="J47" s="94"/>
      <c r="K47" s="106"/>
      <c r="L47" s="106"/>
      <c r="M47" s="30"/>
    </row>
    <row r="48" spans="1:21">
      <c r="A48" s="70"/>
      <c r="B48" s="70"/>
      <c r="C48" s="70"/>
      <c r="D48" s="95"/>
      <c r="E48" s="95"/>
      <c r="F48" s="95"/>
      <c r="G48" s="95"/>
      <c r="H48" s="95"/>
      <c r="I48" s="95"/>
      <c r="J48" s="94"/>
      <c r="K48" s="106"/>
      <c r="L48" s="106"/>
      <c r="M48" s="30"/>
    </row>
    <row r="49" spans="1:13">
      <c r="A49" s="70" t="s">
        <v>131</v>
      </c>
      <c r="B49" s="70"/>
      <c r="C49" s="70"/>
      <c r="D49" s="95"/>
      <c r="E49" s="95"/>
      <c r="F49" s="95"/>
      <c r="G49" s="95"/>
      <c r="H49" s="95"/>
      <c r="I49" s="95"/>
      <c r="J49" s="94"/>
      <c r="K49" s="106"/>
      <c r="L49" s="106"/>
      <c r="M49" s="30"/>
    </row>
    <row r="50" spans="1:13">
      <c r="A50" s="69"/>
      <c r="B50" s="70"/>
      <c r="C50" s="70"/>
      <c r="D50" s="69"/>
      <c r="E50" s="69"/>
      <c r="F50" s="69"/>
      <c r="G50" s="69"/>
      <c r="H50" s="69"/>
      <c r="I50" s="69"/>
      <c r="J50" s="70"/>
      <c r="K50" s="106"/>
      <c r="L50" s="106"/>
      <c r="M50" s="30"/>
    </row>
    <row r="51" spans="1:13">
      <c r="A51" s="69"/>
      <c r="B51" s="70"/>
      <c r="C51" s="70"/>
      <c r="D51" s="69"/>
      <c r="E51" s="69"/>
      <c r="F51" s="69"/>
      <c r="G51" s="69"/>
      <c r="H51" s="69"/>
      <c r="I51" s="69"/>
      <c r="J51" s="70"/>
      <c r="K51" s="82"/>
      <c r="L51" s="106"/>
      <c r="M51" s="30"/>
    </row>
    <row r="52" spans="1:13">
      <c r="A52" s="69"/>
      <c r="B52" s="70"/>
      <c r="C52" s="70"/>
      <c r="D52" s="69"/>
      <c r="E52" s="69"/>
      <c r="F52" s="69"/>
      <c r="G52" s="69"/>
      <c r="H52" s="69"/>
      <c r="I52" s="69"/>
      <c r="J52" s="70"/>
      <c r="K52" s="82"/>
      <c r="L52" s="82"/>
      <c r="M52" s="30"/>
    </row>
    <row r="53" spans="1:13">
      <c r="A53" s="96" t="s">
        <v>95</v>
      </c>
      <c r="B53" s="97"/>
      <c r="C53" s="70"/>
      <c r="D53" s="69"/>
      <c r="E53" s="69"/>
      <c r="F53" s="69"/>
      <c r="G53" s="69"/>
      <c r="H53" s="69"/>
      <c r="I53" s="69"/>
      <c r="J53" s="70"/>
      <c r="K53" s="82"/>
      <c r="L53" s="82"/>
      <c r="M53" s="30"/>
    </row>
    <row r="54" spans="1:13">
      <c r="A54" s="69"/>
      <c r="B54" s="97"/>
      <c r="C54" s="70"/>
      <c r="D54" s="69"/>
      <c r="E54" s="69"/>
      <c r="F54" s="69"/>
      <c r="G54" s="69"/>
      <c r="H54" s="69"/>
      <c r="I54" s="69"/>
      <c r="J54" s="70"/>
      <c r="K54" s="82"/>
      <c r="L54" s="82"/>
      <c r="M54" s="30"/>
    </row>
    <row r="55" spans="1:13">
      <c r="A55" s="69"/>
      <c r="B55" s="98" t="s">
        <v>96</v>
      </c>
      <c r="C55" s="98" t="s">
        <v>86</v>
      </c>
      <c r="D55" s="69"/>
      <c r="E55" s="69"/>
      <c r="F55" s="69"/>
      <c r="G55" s="69"/>
      <c r="H55" s="69"/>
      <c r="I55" s="69"/>
      <c r="J55" s="70"/>
      <c r="K55" s="82"/>
      <c r="L55" s="82"/>
      <c r="M55" s="30"/>
    </row>
    <row r="56" spans="1:13">
      <c r="A56" s="69"/>
      <c r="B56" s="111" t="s">
        <v>75</v>
      </c>
      <c r="C56" s="112" t="s">
        <v>65</v>
      </c>
      <c r="D56" s="69"/>
      <c r="E56" s="69"/>
      <c r="F56" s="69"/>
      <c r="G56" s="69"/>
      <c r="H56" s="69"/>
      <c r="I56" s="69"/>
      <c r="J56" s="70"/>
      <c r="K56" s="82"/>
      <c r="L56" s="82"/>
      <c r="M56" s="30"/>
    </row>
    <row r="57" spans="1:13">
      <c r="A57" s="69"/>
      <c r="B57" s="113"/>
      <c r="C57" s="114" t="s">
        <v>172</v>
      </c>
      <c r="D57" s="69"/>
      <c r="E57" s="69"/>
      <c r="F57" s="69"/>
      <c r="G57" s="69"/>
      <c r="H57" s="69"/>
      <c r="I57" s="69"/>
      <c r="J57" s="70"/>
      <c r="K57" s="82"/>
      <c r="L57" s="82"/>
      <c r="M57" s="30"/>
    </row>
    <row r="58" spans="1:13">
      <c r="A58" s="69"/>
      <c r="B58" s="70"/>
      <c r="C58" s="99"/>
      <c r="D58" s="69"/>
      <c r="E58" s="69"/>
      <c r="F58" s="69"/>
      <c r="G58" s="69"/>
      <c r="H58" s="69"/>
      <c r="I58" s="69"/>
      <c r="J58" s="70"/>
      <c r="K58" s="82"/>
      <c r="L58" s="82"/>
      <c r="M58" s="30"/>
    </row>
    <row r="59" spans="1:13" ht="15.75" thickBot="1">
      <c r="A59" s="69"/>
      <c r="B59" s="70"/>
      <c r="C59" s="70"/>
      <c r="D59" s="69"/>
      <c r="E59" s="69"/>
      <c r="F59" s="69"/>
      <c r="G59" s="69"/>
      <c r="H59" s="69"/>
      <c r="I59" s="69"/>
      <c r="J59" s="70"/>
      <c r="K59" s="82"/>
      <c r="L59" s="82"/>
      <c r="M59" s="30"/>
    </row>
    <row r="60" spans="1:13" ht="16.5" thickBot="1">
      <c r="A60" s="69"/>
      <c r="B60" s="239">
        <v>2016</v>
      </c>
      <c r="C60" s="70"/>
      <c r="D60" s="69"/>
      <c r="E60" s="72" t="s">
        <v>97</v>
      </c>
      <c r="F60" s="69"/>
      <c r="G60" s="69"/>
      <c r="H60" s="69"/>
      <c r="I60" s="69"/>
      <c r="J60" s="70"/>
      <c r="K60" s="82"/>
      <c r="L60" s="82"/>
      <c r="M60" s="30"/>
    </row>
    <row r="61" spans="1:13" ht="15.75">
      <c r="A61" s="69"/>
      <c r="B61" s="70"/>
      <c r="C61" s="70"/>
      <c r="D61" s="69"/>
      <c r="E61" s="100" t="s">
        <v>87</v>
      </c>
      <c r="F61" s="100" t="s">
        <v>54</v>
      </c>
      <c r="G61" s="100" t="s">
        <v>55</v>
      </c>
      <c r="H61" s="100" t="s">
        <v>56</v>
      </c>
      <c r="I61" s="100" t="s">
        <v>57</v>
      </c>
      <c r="J61" s="70"/>
      <c r="K61" s="82"/>
      <c r="L61" s="82"/>
      <c r="M61" s="30"/>
    </row>
    <row r="62" spans="1:13" ht="15.75">
      <c r="A62" s="69"/>
      <c r="B62" s="70"/>
      <c r="C62" s="70"/>
      <c r="D62" s="69"/>
      <c r="E62" s="101"/>
      <c r="F62" s="101"/>
      <c r="G62" s="101"/>
      <c r="H62" s="101"/>
      <c r="I62" s="101"/>
      <c r="J62" s="70"/>
      <c r="K62" s="83"/>
      <c r="L62" s="83"/>
      <c r="M62" s="30"/>
    </row>
    <row r="63" spans="1:13" ht="15.75">
      <c r="A63" s="69"/>
      <c r="B63" s="70"/>
      <c r="C63" s="70"/>
      <c r="D63" s="69"/>
      <c r="E63" s="83"/>
      <c r="F63" s="83"/>
      <c r="G63" s="83"/>
      <c r="H63" s="83"/>
      <c r="I63" s="83"/>
      <c r="J63" s="70"/>
      <c r="K63" s="83"/>
      <c r="L63" s="83"/>
      <c r="M63" s="30"/>
    </row>
    <row r="64" spans="1:13" ht="15.75">
      <c r="A64" s="69"/>
      <c r="B64" s="584" t="s">
        <v>71</v>
      </c>
      <c r="C64" s="84" t="s">
        <v>72</v>
      </c>
      <c r="D64" s="69"/>
      <c r="E64" s="85">
        <v>11</v>
      </c>
      <c r="F64" s="85">
        <v>12</v>
      </c>
      <c r="G64" s="85">
        <v>14</v>
      </c>
      <c r="H64" s="85">
        <v>15</v>
      </c>
      <c r="I64" s="85">
        <v>17</v>
      </c>
      <c r="J64" s="70"/>
      <c r="K64" s="83"/>
      <c r="L64" s="83"/>
      <c r="M64" s="30"/>
    </row>
    <row r="65" spans="1:13">
      <c r="A65" s="69"/>
      <c r="B65" s="585"/>
      <c r="C65" s="84" t="s">
        <v>73</v>
      </c>
      <c r="D65" s="69"/>
      <c r="E65" s="85">
        <v>40</v>
      </c>
      <c r="F65" s="85">
        <v>45</v>
      </c>
      <c r="G65" s="85">
        <v>51</v>
      </c>
      <c r="H65" s="85">
        <v>56</v>
      </c>
      <c r="I65" s="85">
        <v>61</v>
      </c>
      <c r="J65" s="70"/>
      <c r="K65" s="107"/>
      <c r="L65" s="107"/>
      <c r="M65" s="30"/>
    </row>
    <row r="66" spans="1:13">
      <c r="A66" s="69"/>
      <c r="B66" s="586"/>
      <c r="C66" s="84" t="s">
        <v>74</v>
      </c>
      <c r="D66" s="69"/>
      <c r="E66" s="85">
        <v>10</v>
      </c>
      <c r="F66" s="85">
        <v>13</v>
      </c>
      <c r="G66" s="85">
        <v>18</v>
      </c>
      <c r="H66" s="85">
        <v>21</v>
      </c>
      <c r="I66" s="85">
        <v>23</v>
      </c>
      <c r="J66" s="70"/>
      <c r="K66" s="107"/>
      <c r="L66" s="107"/>
      <c r="M66" s="30"/>
    </row>
    <row r="67" spans="1:13">
      <c r="A67" s="69"/>
      <c r="B67" s="587" t="s">
        <v>76</v>
      </c>
      <c r="C67" s="86" t="s">
        <v>72</v>
      </c>
      <c r="D67" s="69"/>
      <c r="E67" s="87">
        <v>3</v>
      </c>
      <c r="F67" s="87">
        <v>4</v>
      </c>
      <c r="G67" s="87">
        <v>5</v>
      </c>
      <c r="H67" s="87">
        <v>6</v>
      </c>
      <c r="I67" s="87">
        <v>7</v>
      </c>
      <c r="J67" s="70"/>
      <c r="K67" s="107"/>
      <c r="L67" s="107"/>
      <c r="M67" s="30"/>
    </row>
    <row r="68" spans="1:13">
      <c r="A68" s="69"/>
      <c r="B68" s="587"/>
      <c r="C68" s="86" t="s">
        <v>73</v>
      </c>
      <c r="D68" s="69"/>
      <c r="E68" s="87">
        <v>12</v>
      </c>
      <c r="F68" s="87">
        <v>16</v>
      </c>
      <c r="G68" s="87">
        <v>20</v>
      </c>
      <c r="H68" s="87">
        <v>24</v>
      </c>
      <c r="I68" s="87">
        <v>28</v>
      </c>
      <c r="J68" s="70"/>
      <c r="K68" s="107"/>
      <c r="L68" s="107"/>
      <c r="M68" s="30"/>
    </row>
    <row r="69" spans="1:13">
      <c r="A69" s="69"/>
      <c r="B69" s="587"/>
      <c r="C69" s="86" t="s">
        <v>74</v>
      </c>
      <c r="D69" s="69"/>
      <c r="E69" s="87">
        <v>5</v>
      </c>
      <c r="F69" s="87">
        <v>7</v>
      </c>
      <c r="G69" s="87">
        <v>9</v>
      </c>
      <c r="H69" s="87">
        <v>10</v>
      </c>
      <c r="I69" s="87">
        <v>12</v>
      </c>
      <c r="J69" s="70"/>
      <c r="K69" s="107"/>
      <c r="L69" s="107"/>
      <c r="M69" s="30"/>
    </row>
    <row r="70" spans="1:13">
      <c r="A70" s="69"/>
      <c r="B70" s="84" t="s">
        <v>77</v>
      </c>
      <c r="C70" s="84"/>
      <c r="D70" s="69"/>
      <c r="E70" s="85">
        <v>16</v>
      </c>
      <c r="F70" s="85">
        <v>24</v>
      </c>
      <c r="G70" s="85">
        <v>31</v>
      </c>
      <c r="H70" s="85">
        <v>39</v>
      </c>
      <c r="I70" s="85">
        <v>46</v>
      </c>
      <c r="J70" s="70"/>
      <c r="K70" s="107"/>
      <c r="L70" s="107"/>
      <c r="M70" s="30"/>
    </row>
    <row r="71" spans="1:13">
      <c r="A71" s="69"/>
      <c r="B71" s="86" t="s">
        <v>78</v>
      </c>
      <c r="C71" s="86"/>
      <c r="D71" s="69"/>
      <c r="E71" s="87">
        <v>0</v>
      </c>
      <c r="F71" s="87">
        <v>0</v>
      </c>
      <c r="G71" s="87">
        <v>0</v>
      </c>
      <c r="H71" s="87">
        <v>0</v>
      </c>
      <c r="I71" s="87">
        <v>0</v>
      </c>
      <c r="J71" s="70"/>
      <c r="K71" s="107"/>
      <c r="L71" s="107"/>
      <c r="M71" s="30"/>
    </row>
    <row r="72" spans="1:13">
      <c r="A72" s="69"/>
      <c r="B72" s="583" t="s">
        <v>79</v>
      </c>
      <c r="C72" s="84" t="s">
        <v>72</v>
      </c>
      <c r="D72" s="69"/>
      <c r="E72" s="85">
        <v>5</v>
      </c>
      <c r="F72" s="85">
        <v>11</v>
      </c>
      <c r="G72" s="85">
        <v>16</v>
      </c>
      <c r="H72" s="85">
        <v>21</v>
      </c>
      <c r="I72" s="85">
        <v>27</v>
      </c>
      <c r="J72" s="70"/>
      <c r="K72" s="107"/>
      <c r="L72" s="107"/>
      <c r="M72" s="30"/>
    </row>
    <row r="73" spans="1:13">
      <c r="A73" s="69"/>
      <c r="B73" s="583"/>
      <c r="C73" s="84" t="s">
        <v>73</v>
      </c>
      <c r="D73" s="69"/>
      <c r="E73" s="85">
        <v>20</v>
      </c>
      <c r="F73" s="85">
        <v>40</v>
      </c>
      <c r="G73" s="85">
        <v>60</v>
      </c>
      <c r="H73" s="85">
        <v>80</v>
      </c>
      <c r="I73" s="85">
        <v>100</v>
      </c>
      <c r="J73" s="70"/>
      <c r="K73" s="107"/>
      <c r="L73" s="107"/>
      <c r="M73" s="30"/>
    </row>
    <row r="74" spans="1:13">
      <c r="A74" s="69"/>
      <c r="B74" s="583"/>
      <c r="C74" s="84" t="s">
        <v>74</v>
      </c>
      <c r="D74" s="69"/>
      <c r="E74" s="85">
        <v>7</v>
      </c>
      <c r="F74" s="85">
        <v>15</v>
      </c>
      <c r="G74" s="85">
        <v>23</v>
      </c>
      <c r="H74" s="85">
        <v>31</v>
      </c>
      <c r="I74" s="85">
        <v>39</v>
      </c>
      <c r="J74" s="70"/>
      <c r="K74" s="107"/>
      <c r="L74" s="107"/>
      <c r="M74" s="30"/>
    </row>
    <row r="75" spans="1:13">
      <c r="A75" s="69"/>
      <c r="B75" s="88" t="s">
        <v>80</v>
      </c>
      <c r="C75" s="86"/>
      <c r="D75" s="69"/>
      <c r="E75" s="87">
        <v>19</v>
      </c>
      <c r="F75" s="87">
        <v>21</v>
      </c>
      <c r="G75" s="87">
        <v>27</v>
      </c>
      <c r="H75" s="87">
        <v>37</v>
      </c>
      <c r="I75" s="87">
        <v>49</v>
      </c>
      <c r="J75" s="70"/>
      <c r="K75" s="107"/>
      <c r="L75" s="107"/>
      <c r="M75" s="30"/>
    </row>
    <row r="76" spans="1:13">
      <c r="A76" s="69"/>
      <c r="B76" s="84" t="s">
        <v>81</v>
      </c>
      <c r="C76" s="84"/>
      <c r="D76" s="69"/>
      <c r="E76" s="85">
        <v>30</v>
      </c>
      <c r="F76" s="85">
        <v>30</v>
      </c>
      <c r="G76" s="85">
        <v>30</v>
      </c>
      <c r="H76" s="85">
        <v>30</v>
      </c>
      <c r="I76" s="85">
        <v>30</v>
      </c>
      <c r="J76" s="70"/>
      <c r="K76" s="107"/>
      <c r="L76" s="107"/>
      <c r="M76" s="30"/>
    </row>
    <row r="77" spans="1:13">
      <c r="A77" s="69"/>
      <c r="B77" s="88" t="s">
        <v>82</v>
      </c>
      <c r="C77" s="86"/>
      <c r="D77" s="69"/>
      <c r="E77" s="87">
        <v>30</v>
      </c>
      <c r="F77" s="87">
        <v>30</v>
      </c>
      <c r="G77" s="87">
        <v>30</v>
      </c>
      <c r="H77" s="87">
        <v>60</v>
      </c>
      <c r="I77" s="87">
        <v>60</v>
      </c>
      <c r="J77" s="70"/>
      <c r="K77" s="107"/>
      <c r="L77" s="107"/>
      <c r="M77" s="30"/>
    </row>
    <row r="78" spans="1:13">
      <c r="A78" s="69"/>
      <c r="B78" s="84" t="s">
        <v>83</v>
      </c>
      <c r="C78" s="84"/>
      <c r="D78" s="69"/>
      <c r="E78" s="85">
        <v>7</v>
      </c>
      <c r="F78" s="85">
        <v>7</v>
      </c>
      <c r="G78" s="85">
        <v>7</v>
      </c>
      <c r="H78" s="85">
        <v>7</v>
      </c>
      <c r="I78" s="85">
        <v>7</v>
      </c>
      <c r="J78" s="70"/>
      <c r="K78" s="107"/>
      <c r="L78" s="107"/>
      <c r="M78" s="30"/>
    </row>
    <row r="79" spans="1:13">
      <c r="A79" s="69"/>
      <c r="B79" s="86" t="s">
        <v>84</v>
      </c>
      <c r="C79" s="86"/>
      <c r="D79" s="69"/>
      <c r="E79" s="87">
        <v>7</v>
      </c>
      <c r="F79" s="87">
        <v>7</v>
      </c>
      <c r="G79" s="87">
        <v>7</v>
      </c>
      <c r="H79" s="87">
        <v>7</v>
      </c>
      <c r="I79" s="87">
        <v>7</v>
      </c>
      <c r="J79" s="70"/>
      <c r="K79" s="107"/>
      <c r="L79" s="107"/>
      <c r="M79" s="30"/>
    </row>
    <row r="80" spans="1:13">
      <c r="A80" s="69"/>
      <c r="B80" s="70"/>
      <c r="C80" s="70"/>
      <c r="D80" s="69"/>
      <c r="E80" s="69"/>
      <c r="F80" s="69"/>
      <c r="G80" s="69"/>
      <c r="H80" s="69"/>
      <c r="I80" s="69"/>
      <c r="J80" s="70"/>
      <c r="K80" s="107"/>
      <c r="L80" s="107"/>
      <c r="M80" s="30"/>
    </row>
    <row r="81" spans="1:13">
      <c r="A81" s="102"/>
      <c r="B81" s="103"/>
      <c r="C81" s="103"/>
      <c r="D81" s="102"/>
      <c r="E81" s="102"/>
      <c r="F81" s="102"/>
      <c r="G81" s="102"/>
      <c r="H81" s="102"/>
      <c r="I81" s="102"/>
      <c r="J81" s="103"/>
      <c r="K81" s="82"/>
      <c r="L81" s="82"/>
      <c r="M81" s="30"/>
    </row>
    <row r="82" spans="1:13" ht="15.75" thickBot="1">
      <c r="A82" s="69"/>
      <c r="B82" s="70"/>
      <c r="C82" s="70"/>
      <c r="D82" s="69"/>
      <c r="E82" s="69"/>
      <c r="F82" s="69"/>
      <c r="G82" s="69"/>
      <c r="H82" s="69"/>
      <c r="I82" s="69"/>
      <c r="J82" s="70"/>
      <c r="K82" s="82"/>
      <c r="L82" s="82"/>
      <c r="M82" s="30"/>
    </row>
    <row r="83" spans="1:13" ht="16.5" thickBot="1">
      <c r="A83" s="69"/>
      <c r="B83" s="239">
        <v>2017</v>
      </c>
      <c r="C83" s="70"/>
      <c r="D83" s="69"/>
      <c r="E83" s="72" t="s">
        <v>191</v>
      </c>
      <c r="F83" s="69"/>
      <c r="G83" s="69"/>
      <c r="H83" s="69"/>
      <c r="I83" s="69"/>
      <c r="J83" s="70"/>
      <c r="K83" s="82"/>
      <c r="L83" s="82"/>
      <c r="M83" s="30"/>
    </row>
    <row r="84" spans="1:13" ht="15.75">
      <c r="A84" s="69"/>
      <c r="B84" s="70"/>
      <c r="C84" s="70"/>
      <c r="D84" s="69"/>
      <c r="E84" s="100" t="s">
        <v>87</v>
      </c>
      <c r="F84" s="100" t="s">
        <v>54</v>
      </c>
      <c r="G84" s="100" t="s">
        <v>55</v>
      </c>
      <c r="H84" s="100" t="s">
        <v>56</v>
      </c>
      <c r="I84" s="100" t="s">
        <v>57</v>
      </c>
      <c r="J84" s="70"/>
      <c r="K84" s="82"/>
      <c r="L84" s="82"/>
      <c r="M84" s="30"/>
    </row>
    <row r="85" spans="1:13" ht="15.75">
      <c r="A85" s="69"/>
      <c r="B85" s="70"/>
      <c r="C85" s="70"/>
      <c r="D85" s="69"/>
      <c r="E85" s="101"/>
      <c r="F85" s="101"/>
      <c r="G85" s="101"/>
      <c r="H85" s="101"/>
      <c r="I85" s="101"/>
      <c r="J85" s="70"/>
      <c r="K85" s="83"/>
      <c r="L85" s="83"/>
      <c r="M85" s="30"/>
    </row>
    <row r="86" spans="1:13" ht="15.75">
      <c r="A86" s="69"/>
      <c r="B86" s="70"/>
      <c r="C86" s="70"/>
      <c r="D86" s="69"/>
      <c r="E86" s="83"/>
      <c r="F86" s="83"/>
      <c r="G86" s="83"/>
      <c r="H86" s="83"/>
      <c r="I86" s="83"/>
      <c r="J86" s="70"/>
      <c r="K86" s="83"/>
      <c r="L86" s="83"/>
      <c r="M86" s="30"/>
    </row>
    <row r="87" spans="1:13" ht="15.75">
      <c r="A87" s="69"/>
      <c r="B87" s="584" t="s">
        <v>71</v>
      </c>
      <c r="C87" s="84" t="s">
        <v>72</v>
      </c>
      <c r="D87" s="69"/>
      <c r="E87" s="85">
        <v>11</v>
      </c>
      <c r="F87" s="85">
        <v>12</v>
      </c>
      <c r="G87" s="85">
        <v>14</v>
      </c>
      <c r="H87" s="85">
        <v>15</v>
      </c>
      <c r="I87" s="85">
        <v>17</v>
      </c>
      <c r="J87" s="70"/>
      <c r="K87" s="83"/>
      <c r="L87" s="83"/>
      <c r="M87" s="30"/>
    </row>
    <row r="88" spans="1:13">
      <c r="A88" s="69"/>
      <c r="B88" s="585"/>
      <c r="C88" s="84" t="s">
        <v>73</v>
      </c>
      <c r="D88" s="69"/>
      <c r="E88" s="85">
        <v>48</v>
      </c>
      <c r="F88" s="85">
        <v>54</v>
      </c>
      <c r="G88" s="85">
        <v>60</v>
      </c>
      <c r="H88" s="85">
        <v>66</v>
      </c>
      <c r="I88" s="85">
        <v>72</v>
      </c>
      <c r="J88" s="70"/>
      <c r="K88" s="107"/>
      <c r="L88" s="107"/>
      <c r="M88" s="30"/>
    </row>
    <row r="89" spans="1:13">
      <c r="A89" s="69"/>
      <c r="B89" s="586"/>
      <c r="C89" s="84" t="s">
        <v>74</v>
      </c>
      <c r="D89" s="69"/>
      <c r="E89" s="85">
        <v>10</v>
      </c>
      <c r="F89" s="85">
        <v>13</v>
      </c>
      <c r="G89" s="85">
        <v>18</v>
      </c>
      <c r="H89" s="85">
        <v>21</v>
      </c>
      <c r="I89" s="85">
        <v>23</v>
      </c>
      <c r="J89" s="70"/>
      <c r="K89" s="107"/>
      <c r="L89" s="107"/>
      <c r="M89" s="30"/>
    </row>
    <row r="90" spans="1:13">
      <c r="A90" s="69"/>
      <c r="B90" s="587" t="s">
        <v>76</v>
      </c>
      <c r="C90" s="86" t="s">
        <v>72</v>
      </c>
      <c r="D90" s="69"/>
      <c r="E90" s="87">
        <v>3</v>
      </c>
      <c r="F90" s="87">
        <v>4</v>
      </c>
      <c r="G90" s="87">
        <v>5</v>
      </c>
      <c r="H90" s="87">
        <v>6</v>
      </c>
      <c r="I90" s="87">
        <v>7</v>
      </c>
      <c r="J90" s="70"/>
      <c r="K90" s="107"/>
      <c r="L90" s="107"/>
      <c r="M90" s="30"/>
    </row>
    <row r="91" spans="1:13">
      <c r="A91" s="69"/>
      <c r="B91" s="587"/>
      <c r="C91" s="86" t="s">
        <v>73</v>
      </c>
      <c r="D91" s="69"/>
      <c r="E91" s="87">
        <v>14</v>
      </c>
      <c r="F91" s="87">
        <v>19</v>
      </c>
      <c r="G91" s="87">
        <v>23</v>
      </c>
      <c r="H91" s="87">
        <v>28</v>
      </c>
      <c r="I91" s="87">
        <v>33</v>
      </c>
      <c r="J91" s="70"/>
      <c r="K91" s="107"/>
      <c r="L91" s="107"/>
      <c r="M91" s="30"/>
    </row>
    <row r="92" spans="1:13">
      <c r="A92" s="69"/>
      <c r="B92" s="587"/>
      <c r="C92" s="86" t="s">
        <v>74</v>
      </c>
      <c r="D92" s="69"/>
      <c r="E92" s="87">
        <v>6</v>
      </c>
      <c r="F92" s="87">
        <v>7</v>
      </c>
      <c r="G92" s="87">
        <v>9</v>
      </c>
      <c r="H92" s="87">
        <v>11</v>
      </c>
      <c r="I92" s="87">
        <v>13</v>
      </c>
      <c r="J92" s="70"/>
      <c r="K92" s="107"/>
      <c r="L92" s="107"/>
      <c r="M92" s="30"/>
    </row>
    <row r="93" spans="1:13">
      <c r="A93" s="69"/>
      <c r="B93" s="84" t="s">
        <v>77</v>
      </c>
      <c r="C93" s="84"/>
      <c r="D93" s="69"/>
      <c r="E93" s="85">
        <v>16</v>
      </c>
      <c r="F93" s="85">
        <v>24</v>
      </c>
      <c r="G93" s="85">
        <v>34</v>
      </c>
      <c r="H93" s="85">
        <v>39</v>
      </c>
      <c r="I93" s="85">
        <v>46</v>
      </c>
      <c r="J93" s="70"/>
      <c r="K93" s="107"/>
      <c r="L93" s="107"/>
      <c r="M93" s="30"/>
    </row>
    <row r="94" spans="1:13">
      <c r="A94" s="69"/>
      <c r="B94" s="86" t="s">
        <v>78</v>
      </c>
      <c r="C94" s="86"/>
      <c r="D94" s="69"/>
      <c r="E94" s="87">
        <v>0</v>
      </c>
      <c r="F94" s="87">
        <v>0</v>
      </c>
      <c r="G94" s="87">
        <v>0</v>
      </c>
      <c r="H94" s="87">
        <v>0</v>
      </c>
      <c r="I94" s="87">
        <v>0</v>
      </c>
      <c r="K94" s="107"/>
      <c r="L94" s="107"/>
      <c r="M94" s="30"/>
    </row>
    <row r="95" spans="1:13">
      <c r="A95" s="69"/>
      <c r="B95" s="583" t="s">
        <v>79</v>
      </c>
      <c r="C95" s="84" t="s">
        <v>72</v>
      </c>
      <c r="D95" s="69"/>
      <c r="E95" s="85">
        <v>5</v>
      </c>
      <c r="F95" s="85">
        <v>11</v>
      </c>
      <c r="G95" s="85">
        <v>16</v>
      </c>
      <c r="H95" s="85">
        <v>21</v>
      </c>
      <c r="I95" s="85">
        <v>27</v>
      </c>
      <c r="J95" s="70"/>
      <c r="K95" s="107"/>
      <c r="L95" s="107"/>
      <c r="M95" s="30"/>
    </row>
    <row r="96" spans="1:13">
      <c r="A96" s="69"/>
      <c r="B96" s="583"/>
      <c r="C96" s="84" t="s">
        <v>73</v>
      </c>
      <c r="D96" s="69"/>
      <c r="E96" s="85">
        <v>24</v>
      </c>
      <c r="F96" s="85">
        <v>48</v>
      </c>
      <c r="G96" s="85">
        <v>71</v>
      </c>
      <c r="H96" s="85">
        <v>95</v>
      </c>
      <c r="I96" s="85">
        <v>119</v>
      </c>
      <c r="J96" s="70"/>
      <c r="K96" s="107"/>
      <c r="L96" s="107"/>
      <c r="M96" s="30"/>
    </row>
    <row r="97" spans="1:13">
      <c r="A97" s="69"/>
      <c r="B97" s="583"/>
      <c r="C97" s="84" t="s">
        <v>74</v>
      </c>
      <c r="D97" s="69"/>
      <c r="E97" s="85">
        <v>7</v>
      </c>
      <c r="F97" s="85">
        <v>15</v>
      </c>
      <c r="G97" s="85">
        <v>23</v>
      </c>
      <c r="H97" s="85">
        <v>34</v>
      </c>
      <c r="I97" s="85">
        <v>43</v>
      </c>
      <c r="J97" s="70"/>
      <c r="K97" s="107"/>
      <c r="L97" s="107"/>
      <c r="M97" s="30"/>
    </row>
    <row r="98" spans="1:13">
      <c r="A98" s="69"/>
      <c r="B98" s="88" t="s">
        <v>80</v>
      </c>
      <c r="C98" s="86"/>
      <c r="D98" s="69"/>
      <c r="E98" s="87">
        <v>23</v>
      </c>
      <c r="F98" s="87">
        <v>27</v>
      </c>
      <c r="G98" s="87">
        <v>37</v>
      </c>
      <c r="H98" s="87">
        <v>52</v>
      </c>
      <c r="I98" s="87">
        <v>67</v>
      </c>
      <c r="J98" s="70"/>
      <c r="K98" s="107"/>
      <c r="L98" s="107"/>
      <c r="M98" s="30"/>
    </row>
    <row r="99" spans="1:13">
      <c r="A99" s="69"/>
      <c r="B99" s="84" t="s">
        <v>81</v>
      </c>
      <c r="C99" s="84"/>
      <c r="D99" s="69"/>
      <c r="E99" s="85">
        <v>30</v>
      </c>
      <c r="F99" s="85">
        <v>30</v>
      </c>
      <c r="G99" s="85">
        <v>30</v>
      </c>
      <c r="H99" s="85">
        <v>30</v>
      </c>
      <c r="I99" s="85">
        <v>30</v>
      </c>
      <c r="J99" s="70"/>
      <c r="K99" s="107"/>
      <c r="L99" s="107"/>
      <c r="M99" s="30"/>
    </row>
    <row r="100" spans="1:13">
      <c r="A100" s="69"/>
      <c r="B100" s="88" t="s">
        <v>82</v>
      </c>
      <c r="C100" s="86"/>
      <c r="D100" s="69"/>
      <c r="E100" s="87">
        <v>30</v>
      </c>
      <c r="F100" s="87">
        <v>30</v>
      </c>
      <c r="G100" s="87">
        <v>30</v>
      </c>
      <c r="H100" s="87">
        <v>60</v>
      </c>
      <c r="I100" s="87">
        <v>60</v>
      </c>
      <c r="J100" s="70"/>
      <c r="K100" s="107"/>
      <c r="L100" s="107"/>
      <c r="M100" s="30"/>
    </row>
    <row r="101" spans="1:13">
      <c r="A101" s="69"/>
      <c r="B101" s="84" t="s">
        <v>83</v>
      </c>
      <c r="C101" s="84"/>
      <c r="D101" s="69"/>
      <c r="E101" s="85">
        <v>7</v>
      </c>
      <c r="F101" s="85">
        <v>7</v>
      </c>
      <c r="G101" s="85">
        <v>7</v>
      </c>
      <c r="H101" s="85">
        <v>7</v>
      </c>
      <c r="I101" s="85">
        <v>7</v>
      </c>
      <c r="J101" s="70"/>
      <c r="K101" s="107"/>
      <c r="L101" s="107"/>
      <c r="M101" s="30"/>
    </row>
    <row r="102" spans="1:13">
      <c r="A102" s="69"/>
      <c r="B102" s="86" t="s">
        <v>84</v>
      </c>
      <c r="C102" s="86"/>
      <c r="D102" s="69"/>
      <c r="E102" s="87">
        <v>7</v>
      </c>
      <c r="F102" s="87">
        <v>7</v>
      </c>
      <c r="G102" s="87">
        <v>7</v>
      </c>
      <c r="H102" s="87">
        <v>7</v>
      </c>
      <c r="I102" s="87">
        <v>7</v>
      </c>
      <c r="J102" s="70"/>
      <c r="K102" s="107"/>
      <c r="L102" s="107"/>
      <c r="M102" s="30"/>
    </row>
    <row r="103" spans="1:13">
      <c r="A103" s="30"/>
      <c r="B103" s="80"/>
      <c r="C103" s="82"/>
      <c r="D103" s="82"/>
      <c r="E103" s="80"/>
      <c r="F103" s="107"/>
      <c r="G103" s="107"/>
      <c r="H103" s="107"/>
      <c r="I103" s="107"/>
      <c r="J103" s="107"/>
      <c r="K103" s="107"/>
      <c r="L103" s="107"/>
      <c r="M103" s="30"/>
    </row>
    <row r="104" spans="1:13">
      <c r="A104" s="30"/>
      <c r="B104" s="30"/>
      <c r="C104" s="30"/>
      <c r="D104" s="30"/>
      <c r="E104" s="30"/>
      <c r="F104" s="30"/>
      <c r="G104" s="30"/>
      <c r="H104" s="30"/>
      <c r="I104" s="30"/>
      <c r="J104" s="30"/>
      <c r="K104" s="30"/>
      <c r="L104" s="30"/>
      <c r="M104" s="30"/>
    </row>
    <row r="105" spans="1:13">
      <c r="A105" s="30"/>
      <c r="B105" s="30"/>
      <c r="C105" s="30"/>
      <c r="D105" s="30"/>
      <c r="E105" s="30"/>
      <c r="F105" s="30"/>
      <c r="G105" s="30"/>
      <c r="H105" s="30"/>
      <c r="I105" s="30"/>
      <c r="J105" s="30"/>
      <c r="K105" s="30"/>
      <c r="L105" s="30"/>
      <c r="M105" s="30"/>
    </row>
    <row r="106" spans="1:13">
      <c r="A106" s="30"/>
      <c r="B106" s="30"/>
      <c r="C106" s="30"/>
      <c r="D106" s="30"/>
      <c r="E106" s="30"/>
      <c r="F106" s="30"/>
      <c r="G106" s="30"/>
      <c r="H106" s="30"/>
      <c r="I106" s="30"/>
      <c r="J106" s="30"/>
      <c r="K106" s="30"/>
      <c r="L106" s="30"/>
      <c r="M106" s="30"/>
    </row>
    <row r="107" spans="1:13">
      <c r="A107" s="30"/>
      <c r="B107" s="30"/>
      <c r="C107" s="30"/>
      <c r="D107" s="30"/>
      <c r="E107" s="30"/>
      <c r="F107" s="30"/>
      <c r="G107" s="30"/>
      <c r="H107" s="30"/>
      <c r="I107" s="30"/>
      <c r="J107" s="30"/>
      <c r="K107" s="30"/>
      <c r="L107" s="30"/>
      <c r="M107" s="30"/>
    </row>
    <row r="108" spans="1:13">
      <c r="A108" s="30"/>
      <c r="B108" s="30"/>
      <c r="C108" s="30"/>
      <c r="D108" s="30"/>
      <c r="E108" s="30"/>
      <c r="F108" s="30"/>
      <c r="G108" s="30"/>
      <c r="H108" s="30"/>
      <c r="I108" s="30"/>
      <c r="J108" s="30"/>
      <c r="K108" s="30"/>
      <c r="L108" s="30"/>
      <c r="M108" s="30"/>
    </row>
    <row r="109" spans="1:13">
      <c r="A109" s="30"/>
      <c r="B109" s="30"/>
      <c r="C109" s="30"/>
      <c r="D109" s="30"/>
      <c r="E109" s="30"/>
      <c r="F109" s="30"/>
      <c r="G109" s="30"/>
      <c r="H109" s="30"/>
      <c r="I109" s="30"/>
      <c r="J109" s="30"/>
      <c r="K109" s="30"/>
      <c r="L109" s="30"/>
      <c r="M109" s="30"/>
    </row>
    <row r="110" spans="1:13">
      <c r="A110" s="30"/>
      <c r="B110" s="30"/>
      <c r="C110" s="30"/>
      <c r="D110" s="30"/>
      <c r="E110" s="30"/>
      <c r="F110" s="30"/>
      <c r="G110" s="30"/>
      <c r="H110" s="30"/>
      <c r="I110" s="30"/>
      <c r="J110" s="30"/>
      <c r="K110" s="30"/>
      <c r="L110" s="30"/>
      <c r="M110" s="30"/>
    </row>
    <row r="111" spans="1:13">
      <c r="A111" s="30"/>
      <c r="B111" s="30"/>
      <c r="C111" s="30"/>
      <c r="D111" s="30"/>
      <c r="E111" s="30"/>
      <c r="F111" s="30"/>
      <c r="G111" s="30"/>
      <c r="H111" s="30"/>
      <c r="I111" s="30"/>
      <c r="J111" s="30"/>
      <c r="K111" s="30"/>
      <c r="L111" s="30"/>
      <c r="M111" s="30"/>
    </row>
    <row r="112" spans="1:13">
      <c r="A112" s="30"/>
      <c r="B112" s="30"/>
      <c r="C112" s="30"/>
      <c r="D112" s="30"/>
      <c r="E112" s="30"/>
      <c r="F112" s="30"/>
      <c r="G112" s="30"/>
      <c r="H112" s="30"/>
      <c r="I112" s="30"/>
      <c r="J112" s="30"/>
      <c r="K112" s="30"/>
      <c r="L112" s="30"/>
      <c r="M112" s="30"/>
    </row>
    <row r="113" spans="1:13">
      <c r="A113" s="30"/>
      <c r="B113" s="30"/>
      <c r="C113" s="30"/>
      <c r="D113" s="30"/>
      <c r="E113" s="30"/>
      <c r="F113" s="30"/>
      <c r="G113" s="30"/>
      <c r="H113" s="30"/>
      <c r="I113" s="30"/>
      <c r="J113" s="30"/>
      <c r="K113" s="30"/>
      <c r="L113" s="30"/>
      <c r="M113" s="30"/>
    </row>
    <row r="114" spans="1:13">
      <c r="A114" s="30"/>
      <c r="B114" s="30"/>
      <c r="C114" s="30"/>
      <c r="D114" s="30"/>
      <c r="E114" s="30"/>
      <c r="F114" s="30"/>
      <c r="G114" s="30"/>
      <c r="H114" s="30"/>
      <c r="I114" s="30"/>
      <c r="J114" s="30"/>
      <c r="K114" s="30"/>
      <c r="L114" s="30"/>
      <c r="M114" s="30"/>
    </row>
    <row r="115" spans="1:13">
      <c r="A115" s="30"/>
      <c r="B115" s="30"/>
      <c r="C115" s="30"/>
      <c r="D115" s="30"/>
      <c r="E115" s="30"/>
      <c r="F115" s="30"/>
      <c r="G115" s="30"/>
      <c r="H115" s="30"/>
      <c r="I115" s="30"/>
      <c r="J115" s="30"/>
      <c r="K115" s="30"/>
      <c r="L115" s="30"/>
      <c r="M115" s="30"/>
    </row>
    <row r="116" spans="1:13">
      <c r="A116" s="30"/>
      <c r="B116" s="30"/>
      <c r="C116" s="30"/>
      <c r="D116" s="30"/>
      <c r="E116" s="30"/>
      <c r="F116" s="30"/>
      <c r="G116" s="30"/>
      <c r="H116" s="30"/>
      <c r="I116" s="30"/>
      <c r="J116" s="30"/>
      <c r="K116" s="30"/>
      <c r="L116" s="30"/>
      <c r="M116" s="30"/>
    </row>
    <row r="117" spans="1:13">
      <c r="A117" s="30"/>
      <c r="B117" s="30"/>
      <c r="C117" s="30"/>
      <c r="D117" s="30"/>
      <c r="E117" s="30"/>
      <c r="F117" s="30"/>
      <c r="G117" s="30"/>
      <c r="H117" s="30"/>
      <c r="I117" s="30"/>
      <c r="J117" s="30"/>
      <c r="K117" s="30"/>
      <c r="L117" s="30"/>
      <c r="M117" s="30"/>
    </row>
    <row r="118" spans="1:13">
      <c r="A118" s="30"/>
      <c r="B118" s="30"/>
      <c r="C118" s="30"/>
      <c r="D118" s="30"/>
      <c r="E118" s="30"/>
      <c r="F118" s="30"/>
      <c r="G118" s="30"/>
      <c r="H118" s="30"/>
      <c r="I118" s="30"/>
      <c r="J118" s="30"/>
      <c r="K118" s="30"/>
      <c r="L118" s="30"/>
      <c r="M118" s="30"/>
    </row>
    <row r="119" spans="1:13">
      <c r="A119" s="30"/>
      <c r="B119" s="30"/>
      <c r="C119" s="30"/>
      <c r="D119" s="30"/>
      <c r="E119" s="30"/>
      <c r="F119" s="30"/>
      <c r="G119" s="30"/>
      <c r="H119" s="30"/>
      <c r="I119" s="30"/>
      <c r="J119" s="30"/>
      <c r="K119" s="30"/>
      <c r="L119" s="30"/>
      <c r="M119" s="30"/>
    </row>
  </sheetData>
  <sheetProtection password="EE98" sheet="1"/>
  <protectedRanges>
    <protectedRange sqref="C35:I38" name="SignatureBlock_1"/>
    <protectedRange sqref="I7" name="PropertyName_1"/>
    <protectedRange sqref="D7:H7 N7:S7" name="PropertyName"/>
  </protectedRanges>
  <mergeCells count="35">
    <mergeCell ref="B1:R2"/>
    <mergeCell ref="A21:A23"/>
    <mergeCell ref="B21:B23"/>
    <mergeCell ref="B30:D30"/>
    <mergeCell ref="A16:A18"/>
    <mergeCell ref="K16:K18"/>
    <mergeCell ref="D8:F8"/>
    <mergeCell ref="K4:S4"/>
    <mergeCell ref="K13:K15"/>
    <mergeCell ref="L13:L15"/>
    <mergeCell ref="L16:L18"/>
    <mergeCell ref="B13:B15"/>
    <mergeCell ref="N9:R9"/>
    <mergeCell ref="L34:N34"/>
    <mergeCell ref="O10:S10"/>
    <mergeCell ref="O32:S32"/>
    <mergeCell ref="A10:D10"/>
    <mergeCell ref="K10:N10"/>
    <mergeCell ref="L32:N33"/>
    <mergeCell ref="E10:I10"/>
    <mergeCell ref="K21:K23"/>
    <mergeCell ref="L21:L23"/>
    <mergeCell ref="L30:N30"/>
    <mergeCell ref="N7:R7"/>
    <mergeCell ref="A4:I4"/>
    <mergeCell ref="A13:A15"/>
    <mergeCell ref="N8:R8"/>
    <mergeCell ref="D7:H7"/>
    <mergeCell ref="B95:B97"/>
    <mergeCell ref="B72:B74"/>
    <mergeCell ref="B64:B66"/>
    <mergeCell ref="B67:B69"/>
    <mergeCell ref="B16:B18"/>
    <mergeCell ref="B87:B89"/>
    <mergeCell ref="B90:B92"/>
  </mergeCells>
  <dataValidations count="5">
    <dataValidation type="list" allowBlank="1" showInputMessage="1" showErrorMessage="1" sqref="D8">
      <formula1>$C$56:$C$57</formula1>
    </dataValidation>
    <dataValidation type="list" allowBlank="1" showInputMessage="1" showErrorMessage="1" sqref="C9">
      <formula1>$C$56:$C$56</formula1>
    </dataValidation>
    <dataValidation type="list" allowBlank="1" showInputMessage="1" showErrorMessage="1" sqref="D13:D28">
      <formula1>$B$56:$B$56</formula1>
    </dataValidation>
    <dataValidation type="list" allowBlank="1" showInputMessage="1" showErrorMessage="1" sqref="N13:N28">
      <formula1>$AK$9:$AK$10</formula1>
    </dataValidation>
    <dataValidation type="list" allowBlank="1" showInputMessage="1" showErrorMessage="1" sqref="M9">
      <formula1>#REF!</formula1>
    </dataValidation>
  </dataValidations>
  <pageMargins left="0.7" right="0.7" top="0.75" bottom="0.75" header="0.3" footer="0.3"/>
  <pageSetup scale="53" fitToHeight="2" orientation="landscape"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view="pageBreakPreview" zoomScale="60" zoomScaleNormal="100" workbookViewId="0">
      <pane ySplit="6" topLeftCell="A7" activePane="bottomLeft" state="frozen"/>
      <selection pane="bottomLeft" activeCell="D7" sqref="D7"/>
    </sheetView>
  </sheetViews>
  <sheetFormatPr defaultRowHeight="15"/>
  <cols>
    <col min="1" max="1" width="5.21875" customWidth="1"/>
    <col min="3" max="3" width="12.33203125" customWidth="1"/>
    <col min="5" max="5" width="9.44140625" customWidth="1"/>
    <col min="13" max="13" width="13" customWidth="1"/>
  </cols>
  <sheetData>
    <row r="1" spans="1:20">
      <c r="B1" s="622" t="s">
        <v>207</v>
      </c>
      <c r="C1" s="622"/>
      <c r="D1" s="622"/>
      <c r="E1" s="622"/>
      <c r="F1" s="622"/>
      <c r="G1" s="622"/>
      <c r="H1" s="622"/>
      <c r="I1" s="622"/>
      <c r="J1" s="622"/>
      <c r="K1" s="622"/>
      <c r="L1" s="622"/>
      <c r="M1" s="622"/>
      <c r="N1" s="622"/>
      <c r="O1" s="622"/>
      <c r="P1" s="622"/>
      <c r="Q1" s="622"/>
      <c r="R1" s="622"/>
      <c r="S1" s="622"/>
    </row>
    <row r="2" spans="1:20">
      <c r="B2" s="622"/>
      <c r="C2" s="622"/>
      <c r="D2" s="622"/>
      <c r="E2" s="622"/>
      <c r="F2" s="622"/>
      <c r="G2" s="622"/>
      <c r="H2" s="622"/>
      <c r="I2" s="622"/>
      <c r="J2" s="622"/>
      <c r="K2" s="622"/>
      <c r="L2" s="622"/>
      <c r="M2" s="622"/>
      <c r="N2" s="622"/>
      <c r="O2" s="622"/>
      <c r="P2" s="622"/>
      <c r="Q2" s="622"/>
      <c r="R2" s="622"/>
      <c r="S2" s="622"/>
    </row>
    <row r="3" spans="1:20" ht="3" customHeight="1" thickBot="1">
      <c r="B3" s="623"/>
      <c r="C3" s="623"/>
      <c r="D3" s="623"/>
      <c r="E3" s="623"/>
      <c r="F3" s="623"/>
      <c r="G3" s="623"/>
      <c r="H3" s="623"/>
      <c r="I3" s="623"/>
      <c r="J3" s="623"/>
      <c r="K3" s="623"/>
      <c r="L3" s="623"/>
      <c r="M3" s="623"/>
      <c r="N3" s="623"/>
      <c r="O3" s="623"/>
      <c r="P3" s="623"/>
      <c r="Q3" s="623"/>
      <c r="R3" s="623"/>
      <c r="S3" s="623"/>
    </row>
    <row r="5" spans="1:20" ht="26.25">
      <c r="B5" s="19"/>
      <c r="C5" s="659" t="s">
        <v>163</v>
      </c>
      <c r="D5" s="660"/>
      <c r="E5" s="660"/>
      <c r="F5" s="660"/>
      <c r="G5" s="660"/>
      <c r="H5" s="660"/>
      <c r="I5" s="661"/>
      <c r="K5" s="175" t="s">
        <v>135</v>
      </c>
      <c r="L5" s="656" t="str">
        <f>+'CSJ RentRoll'!$K$3</f>
        <v>Property Name</v>
      </c>
      <c r="M5" s="657"/>
      <c r="N5" s="657"/>
      <c r="O5" s="657"/>
      <c r="P5" s="658"/>
      <c r="R5" s="175" t="s">
        <v>88</v>
      </c>
      <c r="S5" s="628"/>
      <c r="T5" s="629"/>
    </row>
    <row r="6" spans="1:20" ht="15.75" thickBot="1">
      <c r="A6" s="225"/>
      <c r="B6" s="225"/>
      <c r="C6" s="225"/>
      <c r="D6" s="225"/>
      <c r="E6" s="225"/>
      <c r="F6" s="225"/>
      <c r="G6" s="225"/>
      <c r="H6" s="225"/>
      <c r="I6" s="225"/>
      <c r="J6" s="225"/>
      <c r="K6" s="225"/>
      <c r="L6" s="225"/>
      <c r="M6" s="225"/>
      <c r="N6" s="225"/>
      <c r="O6" s="225"/>
      <c r="P6" s="225"/>
      <c r="Q6" s="225"/>
      <c r="R6" s="225"/>
      <c r="S6" s="225"/>
      <c r="T6" s="225"/>
    </row>
    <row r="7" spans="1:20" ht="15.75">
      <c r="B7" s="155"/>
      <c r="K7" s="477"/>
      <c r="L7" s="155"/>
    </row>
    <row r="8" spans="1:20" ht="21">
      <c r="C8" s="155"/>
      <c r="E8" s="650" t="s">
        <v>151</v>
      </c>
      <c r="F8" s="651"/>
      <c r="G8" s="651"/>
      <c r="H8" s="651"/>
      <c r="I8" s="652"/>
      <c r="K8" s="477"/>
      <c r="M8" s="155"/>
      <c r="O8" s="653" t="s">
        <v>136</v>
      </c>
      <c r="P8" s="654"/>
      <c r="Q8" s="654"/>
      <c r="R8" s="654"/>
      <c r="S8" s="655"/>
    </row>
    <row r="9" spans="1:20" ht="15.75">
      <c r="C9" s="155"/>
      <c r="E9" s="217"/>
      <c r="F9" s="217"/>
      <c r="G9" s="217"/>
      <c r="H9" s="217"/>
      <c r="I9" s="217"/>
      <c r="J9" s="4"/>
      <c r="K9" s="477"/>
      <c r="L9" s="4"/>
      <c r="M9" s="218"/>
      <c r="N9" s="4"/>
      <c r="O9" s="217"/>
      <c r="P9" s="217"/>
      <c r="Q9" s="217"/>
      <c r="R9" s="217"/>
      <c r="S9" s="217"/>
      <c r="T9" s="4"/>
    </row>
    <row r="10" spans="1:20" ht="15.75">
      <c r="E10" s="171" t="s">
        <v>137</v>
      </c>
      <c r="F10" s="172"/>
      <c r="G10" s="173" t="s">
        <v>138</v>
      </c>
      <c r="H10" s="172"/>
      <c r="I10" s="174"/>
      <c r="K10" s="477"/>
      <c r="M10" s="155"/>
      <c r="O10" s="171" t="s">
        <v>137</v>
      </c>
      <c r="P10" s="172"/>
      <c r="Q10" s="173" t="s">
        <v>138</v>
      </c>
      <c r="R10" s="172"/>
      <c r="S10" s="174"/>
    </row>
    <row r="11" spans="1:20">
      <c r="K11" s="477"/>
    </row>
    <row r="12" spans="1:20">
      <c r="K12" s="477"/>
    </row>
    <row r="13" spans="1:20" ht="15.75">
      <c r="D13" s="634" t="s">
        <v>139</v>
      </c>
      <c r="E13" s="635"/>
      <c r="F13" s="635"/>
      <c r="G13" s="635"/>
      <c r="H13" s="635"/>
      <c r="I13" s="636"/>
      <c r="J13" s="203"/>
      <c r="K13" s="477"/>
      <c r="N13" s="634" t="s">
        <v>139</v>
      </c>
      <c r="O13" s="635"/>
      <c r="P13" s="635"/>
      <c r="Q13" s="635"/>
      <c r="R13" s="635"/>
      <c r="S13" s="636"/>
      <c r="T13" s="201"/>
    </row>
    <row r="14" spans="1:20" ht="15.75">
      <c r="D14" s="631" t="s">
        <v>115</v>
      </c>
      <c r="E14" s="632"/>
      <c r="F14" s="632"/>
      <c r="G14" s="632"/>
      <c r="H14" s="632"/>
      <c r="I14" s="633"/>
      <c r="J14" s="203"/>
      <c r="K14" s="477"/>
      <c r="N14" s="631" t="s">
        <v>115</v>
      </c>
      <c r="O14" s="632"/>
      <c r="P14" s="632"/>
      <c r="Q14" s="632"/>
      <c r="R14" s="632"/>
      <c r="S14" s="633"/>
      <c r="T14" s="202"/>
    </row>
    <row r="15" spans="1:20" ht="15.75">
      <c r="D15" s="241">
        <v>0</v>
      </c>
      <c r="E15" s="242">
        <v>1</v>
      </c>
      <c r="F15" s="242">
        <v>2</v>
      </c>
      <c r="G15" s="242">
        <v>3</v>
      </c>
      <c r="H15" s="242">
        <v>4</v>
      </c>
      <c r="I15" s="243" t="s">
        <v>150</v>
      </c>
      <c r="J15" s="60" t="s">
        <v>156</v>
      </c>
      <c r="K15" s="477"/>
      <c r="N15" s="241">
        <v>0</v>
      </c>
      <c r="O15" s="242">
        <v>1</v>
      </c>
      <c r="P15" s="242">
        <v>2</v>
      </c>
      <c r="Q15" s="242">
        <v>3</v>
      </c>
      <c r="R15" s="242">
        <v>4</v>
      </c>
      <c r="S15" s="243" t="s">
        <v>150</v>
      </c>
      <c r="T15" s="60" t="s">
        <v>156</v>
      </c>
    </row>
    <row r="16" spans="1:20" ht="15.75">
      <c r="B16" s="644" t="s">
        <v>140</v>
      </c>
      <c r="C16" s="244">
        <v>0.15</v>
      </c>
      <c r="D16" s="369"/>
      <c r="E16" s="370"/>
      <c r="F16" s="370"/>
      <c r="G16" s="370"/>
      <c r="H16" s="370"/>
      <c r="I16" s="371"/>
      <c r="J16" s="210">
        <f t="shared" ref="J16:J29" si="0">SUM(D16:I16)</f>
        <v>0</v>
      </c>
      <c r="K16" s="477"/>
      <c r="L16" s="637" t="s">
        <v>140</v>
      </c>
      <c r="M16" s="244">
        <v>0.15</v>
      </c>
      <c r="N16" s="204">
        <f>+'Reference Data 2'!E9</f>
        <v>0</v>
      </c>
      <c r="O16" s="157">
        <f>+'Reference Data 2'!E22</f>
        <v>0</v>
      </c>
      <c r="P16" s="157">
        <f>+'Reference Data 2'!E35</f>
        <v>0</v>
      </c>
      <c r="Q16" s="157">
        <f>+'Reference Data 2'!E48</f>
        <v>0</v>
      </c>
      <c r="R16" s="157">
        <f>+'Reference Data 2'!E61</f>
        <v>0</v>
      </c>
      <c r="S16" s="200">
        <v>0</v>
      </c>
      <c r="T16" s="210">
        <f t="shared" ref="T16:T29" si="1">SUM(N16:S16)</f>
        <v>0</v>
      </c>
    </row>
    <row r="17" spans="2:20" ht="15.75">
      <c r="B17" s="645"/>
      <c r="C17" s="244">
        <v>0.2</v>
      </c>
      <c r="D17" s="369"/>
      <c r="E17" s="370"/>
      <c r="F17" s="370"/>
      <c r="G17" s="370"/>
      <c r="H17" s="370"/>
      <c r="I17" s="371"/>
      <c r="J17" s="210">
        <f t="shared" si="0"/>
        <v>0</v>
      </c>
      <c r="K17" s="477"/>
      <c r="L17" s="637"/>
      <c r="M17" s="244">
        <v>0.2</v>
      </c>
      <c r="N17" s="204">
        <f>+'Reference Data 2'!E10</f>
        <v>0</v>
      </c>
      <c r="O17" s="157">
        <f>+'Reference Data 2'!E23</f>
        <v>0</v>
      </c>
      <c r="P17" s="157">
        <f>+'Reference Data 2'!E36</f>
        <v>0</v>
      </c>
      <c r="Q17" s="157">
        <f>+'Reference Data 2'!E49</f>
        <v>0</v>
      </c>
      <c r="R17" s="157">
        <f>+'Reference Data 2'!E62</f>
        <v>0</v>
      </c>
      <c r="S17" s="200">
        <v>0</v>
      </c>
      <c r="T17" s="210">
        <f t="shared" si="1"/>
        <v>0</v>
      </c>
    </row>
    <row r="18" spans="2:20" ht="15.75">
      <c r="B18" s="645"/>
      <c r="C18" s="244">
        <v>0.25</v>
      </c>
      <c r="D18" s="369"/>
      <c r="E18" s="370"/>
      <c r="F18" s="370"/>
      <c r="G18" s="370"/>
      <c r="H18" s="370"/>
      <c r="I18" s="371"/>
      <c r="J18" s="210">
        <f t="shared" si="0"/>
        <v>0</v>
      </c>
      <c r="K18" s="477"/>
      <c r="L18" s="637"/>
      <c r="M18" s="244">
        <v>0.25</v>
      </c>
      <c r="N18" s="204">
        <f>+'Reference Data 2'!E11</f>
        <v>0</v>
      </c>
      <c r="O18" s="157">
        <f>+'Reference Data 2'!E24</f>
        <v>0</v>
      </c>
      <c r="P18" s="157">
        <f>+'Reference Data 2'!E37</f>
        <v>0</v>
      </c>
      <c r="Q18" s="157">
        <f>+'Reference Data 2'!E50</f>
        <v>0</v>
      </c>
      <c r="R18" s="157">
        <f>+'Reference Data 2'!E63</f>
        <v>0</v>
      </c>
      <c r="S18" s="200">
        <v>0</v>
      </c>
      <c r="T18" s="210">
        <f t="shared" si="1"/>
        <v>0</v>
      </c>
    </row>
    <row r="19" spans="2:20" ht="15.75">
      <c r="B19" s="645"/>
      <c r="C19" s="244">
        <v>0.3</v>
      </c>
      <c r="D19" s="369"/>
      <c r="E19" s="370"/>
      <c r="F19" s="370"/>
      <c r="G19" s="370"/>
      <c r="H19" s="370"/>
      <c r="I19" s="371"/>
      <c r="J19" s="210">
        <f t="shared" si="0"/>
        <v>0</v>
      </c>
      <c r="K19" s="477"/>
      <c r="L19" s="637"/>
      <c r="M19" s="244">
        <v>0.3</v>
      </c>
      <c r="N19" s="204">
        <f>+'Reference Data 2'!E12</f>
        <v>0</v>
      </c>
      <c r="O19" s="157">
        <f>+'Reference Data 2'!E25</f>
        <v>0</v>
      </c>
      <c r="P19" s="157">
        <f>+'Reference Data 2'!E38</f>
        <v>0</v>
      </c>
      <c r="Q19" s="157">
        <f>+'Reference Data 2'!E51</f>
        <v>0</v>
      </c>
      <c r="R19" s="157">
        <f>+'Reference Data 2'!E64</f>
        <v>0</v>
      </c>
      <c r="S19" s="200">
        <v>0</v>
      </c>
      <c r="T19" s="210">
        <f t="shared" si="1"/>
        <v>0</v>
      </c>
    </row>
    <row r="20" spans="2:20" ht="15.75">
      <c r="B20" s="645"/>
      <c r="C20" s="244">
        <v>0.35</v>
      </c>
      <c r="D20" s="369"/>
      <c r="E20" s="370"/>
      <c r="F20" s="370"/>
      <c r="G20" s="370"/>
      <c r="H20" s="370"/>
      <c r="I20" s="371"/>
      <c r="J20" s="210">
        <f t="shared" si="0"/>
        <v>0</v>
      </c>
      <c r="K20" s="477"/>
      <c r="L20" s="637"/>
      <c r="M20" s="244">
        <v>0.35</v>
      </c>
      <c r="N20" s="204">
        <f>+'Reference Data 2'!E13</f>
        <v>0</v>
      </c>
      <c r="O20" s="157">
        <f>+'Reference Data 2'!E26</f>
        <v>0</v>
      </c>
      <c r="P20" s="157">
        <f>+'Reference Data 2'!E39</f>
        <v>0</v>
      </c>
      <c r="Q20" s="157">
        <f>+'Reference Data 2'!E52</f>
        <v>0</v>
      </c>
      <c r="R20" s="157">
        <f>+'Reference Data 2'!E65</f>
        <v>0</v>
      </c>
      <c r="S20" s="200">
        <v>0</v>
      </c>
      <c r="T20" s="210">
        <f t="shared" si="1"/>
        <v>0</v>
      </c>
    </row>
    <row r="21" spans="2:20" ht="15.75">
      <c r="B21" s="645"/>
      <c r="C21" s="244">
        <v>0.4</v>
      </c>
      <c r="D21" s="369"/>
      <c r="E21" s="370"/>
      <c r="F21" s="370"/>
      <c r="G21" s="370"/>
      <c r="H21" s="370"/>
      <c r="I21" s="371"/>
      <c r="J21" s="210">
        <f t="shared" si="0"/>
        <v>0</v>
      </c>
      <c r="K21" s="477"/>
      <c r="L21" s="637"/>
      <c r="M21" s="244">
        <v>0.4</v>
      </c>
      <c r="N21" s="204">
        <f>+'Reference Data 2'!E14</f>
        <v>0</v>
      </c>
      <c r="O21" s="157">
        <f>+'Reference Data 2'!E27</f>
        <v>0</v>
      </c>
      <c r="P21" s="157">
        <f>+'Reference Data 2'!E40</f>
        <v>0</v>
      </c>
      <c r="Q21" s="157">
        <f>+'Reference Data 2'!E53</f>
        <v>0</v>
      </c>
      <c r="R21" s="157">
        <f>+'Reference Data 2'!E66</f>
        <v>0</v>
      </c>
      <c r="S21" s="200">
        <v>0</v>
      </c>
      <c r="T21" s="210">
        <f t="shared" si="1"/>
        <v>0</v>
      </c>
    </row>
    <row r="22" spans="2:20" ht="15.75">
      <c r="B22" s="645"/>
      <c r="C22" s="244">
        <v>0.45</v>
      </c>
      <c r="D22" s="369"/>
      <c r="E22" s="370"/>
      <c r="F22" s="370"/>
      <c r="G22" s="370"/>
      <c r="H22" s="370"/>
      <c r="I22" s="371"/>
      <c r="J22" s="210">
        <f t="shared" si="0"/>
        <v>0</v>
      </c>
      <c r="K22" s="477"/>
      <c r="L22" s="637"/>
      <c r="M22" s="244">
        <v>0.45</v>
      </c>
      <c r="N22" s="204">
        <f>+'Reference Data 2'!E15</f>
        <v>0</v>
      </c>
      <c r="O22" s="157">
        <f>+'Reference Data 2'!E28</f>
        <v>0</v>
      </c>
      <c r="P22" s="157">
        <f>+'Reference Data 2'!E41</f>
        <v>0</v>
      </c>
      <c r="Q22" s="157">
        <f>+'Reference Data 2'!E54</f>
        <v>0</v>
      </c>
      <c r="R22" s="157">
        <f>+'Reference Data 2'!E67</f>
        <v>0</v>
      </c>
      <c r="S22" s="200">
        <v>0</v>
      </c>
      <c r="T22" s="210">
        <f t="shared" si="1"/>
        <v>0</v>
      </c>
    </row>
    <row r="23" spans="2:20" ht="15.75">
      <c r="B23" s="645"/>
      <c r="C23" s="244">
        <v>0.5</v>
      </c>
      <c r="D23" s="369"/>
      <c r="E23" s="370"/>
      <c r="F23" s="370"/>
      <c r="G23" s="370"/>
      <c r="H23" s="370"/>
      <c r="I23" s="371"/>
      <c r="J23" s="210">
        <f t="shared" si="0"/>
        <v>0</v>
      </c>
      <c r="K23" s="477"/>
      <c r="L23" s="637"/>
      <c r="M23" s="244">
        <v>0.5</v>
      </c>
      <c r="N23" s="204">
        <f>+'Reference Data 2'!E16</f>
        <v>0</v>
      </c>
      <c r="O23" s="157">
        <f>+'Reference Data 2'!E29</f>
        <v>0</v>
      </c>
      <c r="P23" s="157">
        <f>+'Reference Data 2'!E42</f>
        <v>0</v>
      </c>
      <c r="Q23" s="157">
        <f>+'Reference Data 2'!E55</f>
        <v>0</v>
      </c>
      <c r="R23" s="157">
        <f>+'Reference Data 2'!E68</f>
        <v>0</v>
      </c>
      <c r="S23" s="200">
        <v>0</v>
      </c>
      <c r="T23" s="210">
        <f t="shared" si="1"/>
        <v>0</v>
      </c>
    </row>
    <row r="24" spans="2:20" ht="15.75">
      <c r="B24" s="645"/>
      <c r="C24" s="244">
        <v>0.55000000000000004</v>
      </c>
      <c r="D24" s="369"/>
      <c r="E24" s="370"/>
      <c r="F24" s="370"/>
      <c r="G24" s="370"/>
      <c r="H24" s="370"/>
      <c r="I24" s="371"/>
      <c r="J24" s="210">
        <f t="shared" si="0"/>
        <v>0</v>
      </c>
      <c r="K24" s="477"/>
      <c r="L24" s="637"/>
      <c r="M24" s="244">
        <v>0.55000000000000004</v>
      </c>
      <c r="N24" s="204">
        <f>+'Reference Data 2'!E17</f>
        <v>0</v>
      </c>
      <c r="O24" s="157">
        <f>+'Reference Data 2'!E30</f>
        <v>0</v>
      </c>
      <c r="P24" s="157">
        <f>+'Reference Data 2'!E43</f>
        <v>0</v>
      </c>
      <c r="Q24" s="157">
        <f>+'Reference Data 2'!E56</f>
        <v>0</v>
      </c>
      <c r="R24" s="157">
        <f>+'Reference Data 2'!E69</f>
        <v>0</v>
      </c>
      <c r="S24" s="200">
        <v>0</v>
      </c>
      <c r="T24" s="210">
        <f t="shared" si="1"/>
        <v>0</v>
      </c>
    </row>
    <row r="25" spans="2:20" ht="15.75">
      <c r="B25" s="645"/>
      <c r="C25" s="244">
        <v>0.6</v>
      </c>
      <c r="D25" s="369"/>
      <c r="E25" s="370"/>
      <c r="F25" s="370"/>
      <c r="G25" s="370"/>
      <c r="H25" s="370"/>
      <c r="I25" s="371"/>
      <c r="J25" s="210">
        <f t="shared" si="0"/>
        <v>0</v>
      </c>
      <c r="K25" s="477"/>
      <c r="L25" s="637"/>
      <c r="M25" s="244">
        <v>0.6</v>
      </c>
      <c r="N25" s="204">
        <f>+'Reference Data 2'!E18</f>
        <v>0</v>
      </c>
      <c r="O25" s="157">
        <f>+'Reference Data 2'!E31</f>
        <v>0</v>
      </c>
      <c r="P25" s="157">
        <f>+'Reference Data 2'!E44</f>
        <v>0</v>
      </c>
      <c r="Q25" s="157">
        <f>+'Reference Data 2'!E57</f>
        <v>0</v>
      </c>
      <c r="R25" s="157">
        <f>+'Reference Data 2'!E70</f>
        <v>0</v>
      </c>
      <c r="S25" s="200">
        <v>0</v>
      </c>
      <c r="T25" s="210">
        <f t="shared" si="1"/>
        <v>0</v>
      </c>
    </row>
    <row r="26" spans="2:20" ht="15.75">
      <c r="B26" s="645"/>
      <c r="C26" s="244">
        <v>0.8</v>
      </c>
      <c r="D26" s="369"/>
      <c r="E26" s="370"/>
      <c r="F26" s="370"/>
      <c r="G26" s="370"/>
      <c r="H26" s="370"/>
      <c r="I26" s="371"/>
      <c r="J26" s="210">
        <f t="shared" si="0"/>
        <v>0</v>
      </c>
      <c r="K26" s="477"/>
      <c r="L26" s="637"/>
      <c r="M26" s="244">
        <v>0.8</v>
      </c>
      <c r="N26" s="204">
        <f>+'Reference Data 2'!E19</f>
        <v>0</v>
      </c>
      <c r="O26" s="157">
        <f>+'Reference Data 2'!E32</f>
        <v>0</v>
      </c>
      <c r="P26" s="157">
        <f>+'Reference Data 2'!E45</f>
        <v>0</v>
      </c>
      <c r="Q26" s="157">
        <f>+'Reference Data 2'!E58</f>
        <v>0</v>
      </c>
      <c r="R26" s="157">
        <f>+'Reference Data 2'!E71</f>
        <v>0</v>
      </c>
      <c r="S26" s="200">
        <v>0</v>
      </c>
      <c r="T26" s="210">
        <f t="shared" si="1"/>
        <v>0</v>
      </c>
    </row>
    <row r="27" spans="2:20" ht="15.75">
      <c r="B27" s="645"/>
      <c r="C27" s="472">
        <v>1.1000000000000001</v>
      </c>
      <c r="D27" s="473"/>
      <c r="E27" s="474"/>
      <c r="F27" s="474"/>
      <c r="G27" s="474"/>
      <c r="H27" s="474"/>
      <c r="I27" s="475"/>
      <c r="J27" s="210">
        <f t="shared" si="0"/>
        <v>0</v>
      </c>
      <c r="K27" s="477"/>
      <c r="L27" s="637"/>
      <c r="M27" s="476">
        <v>1.1000000000000001</v>
      </c>
      <c r="N27" s="204">
        <f>+'Reference Data 2'!E7</f>
        <v>0</v>
      </c>
      <c r="O27" s="157">
        <f>+'Reference Data 2'!E20</f>
        <v>0</v>
      </c>
      <c r="P27" s="157">
        <f>+'Reference Data 2'!E33</f>
        <v>0</v>
      </c>
      <c r="Q27" s="157">
        <f>+'Reference Data 2'!E46</f>
        <v>0</v>
      </c>
      <c r="R27" s="157">
        <f>+'Reference Data 2'!E59</f>
        <v>0</v>
      </c>
      <c r="S27" s="200">
        <v>0</v>
      </c>
      <c r="T27" s="210">
        <f t="shared" si="1"/>
        <v>0</v>
      </c>
    </row>
    <row r="28" spans="2:20" ht="15.75">
      <c r="B28" s="645"/>
      <c r="C28" s="472">
        <v>1.2</v>
      </c>
      <c r="D28" s="473"/>
      <c r="E28" s="474"/>
      <c r="F28" s="474"/>
      <c r="G28" s="474"/>
      <c r="H28" s="474"/>
      <c r="I28" s="475"/>
      <c r="J28" s="210">
        <f t="shared" si="0"/>
        <v>0</v>
      </c>
      <c r="K28" s="477"/>
      <c r="L28" s="637"/>
      <c r="M28" s="476">
        <v>1.2</v>
      </c>
      <c r="N28" s="204">
        <f>+'Reference Data 2'!E8</f>
        <v>0</v>
      </c>
      <c r="O28" s="157">
        <f>+'Reference Data 2'!E21</f>
        <v>0</v>
      </c>
      <c r="P28" s="157">
        <f>+'Reference Data 2'!E34</f>
        <v>0</v>
      </c>
      <c r="Q28" s="157">
        <f>+'Reference Data 2'!E47</f>
        <v>0</v>
      </c>
      <c r="R28" s="157">
        <f>+'Reference Data 2'!E60</f>
        <v>0</v>
      </c>
      <c r="S28" s="200">
        <v>0</v>
      </c>
      <c r="T28" s="210">
        <f t="shared" si="1"/>
        <v>0</v>
      </c>
    </row>
    <row r="29" spans="2:20" ht="15.75">
      <c r="B29" s="646"/>
      <c r="C29" s="245" t="s">
        <v>154</v>
      </c>
      <c r="D29" s="372"/>
      <c r="E29" s="373"/>
      <c r="F29" s="373"/>
      <c r="G29" s="373"/>
      <c r="H29" s="373"/>
      <c r="I29" s="374"/>
      <c r="J29" s="210">
        <f t="shared" si="0"/>
        <v>0</v>
      </c>
      <c r="K29" s="477"/>
      <c r="L29" s="637"/>
      <c r="M29" s="245" t="s">
        <v>154</v>
      </c>
      <c r="N29" s="200">
        <v>0</v>
      </c>
      <c r="O29" s="200">
        <v>0</v>
      </c>
      <c r="P29" s="200">
        <v>0</v>
      </c>
      <c r="Q29" s="200">
        <v>0</v>
      </c>
      <c r="R29" s="200">
        <v>0</v>
      </c>
      <c r="S29" s="200">
        <v>0</v>
      </c>
      <c r="T29" s="210">
        <f t="shared" si="1"/>
        <v>0</v>
      </c>
    </row>
    <row r="30" spans="2:20" ht="15.75">
      <c r="C30" s="240" t="s">
        <v>156</v>
      </c>
      <c r="D30" s="208">
        <f t="shared" ref="D30:I30" si="2">SUM(D16:D26)</f>
        <v>0</v>
      </c>
      <c r="E30" s="208">
        <f t="shared" si="2"/>
        <v>0</v>
      </c>
      <c r="F30" s="208">
        <f t="shared" si="2"/>
        <v>0</v>
      </c>
      <c r="G30" s="208">
        <f t="shared" si="2"/>
        <v>0</v>
      </c>
      <c r="H30" s="208">
        <f t="shared" si="2"/>
        <v>0</v>
      </c>
      <c r="I30" s="209">
        <f t="shared" si="2"/>
        <v>0</v>
      </c>
      <c r="J30" s="208">
        <f>SUM(J16:J29)</f>
        <v>0</v>
      </c>
      <c r="K30" s="477"/>
      <c r="L30" s="205"/>
      <c r="M30" s="240" t="s">
        <v>156</v>
      </c>
      <c r="N30" s="208">
        <f t="shared" ref="N30:S30" si="3">SUM(N16:N26)</f>
        <v>0</v>
      </c>
      <c r="O30" s="208">
        <f t="shared" si="3"/>
        <v>0</v>
      </c>
      <c r="P30" s="208">
        <f t="shared" si="3"/>
        <v>0</v>
      </c>
      <c r="Q30" s="208">
        <f t="shared" si="3"/>
        <v>0</v>
      </c>
      <c r="R30" s="208">
        <f t="shared" si="3"/>
        <v>0</v>
      </c>
      <c r="S30" s="209">
        <f t="shared" si="3"/>
        <v>0</v>
      </c>
      <c r="T30" s="208">
        <f>SUM(T16:T29)</f>
        <v>0</v>
      </c>
    </row>
    <row r="31" spans="2:20" ht="15.75">
      <c r="J31" s="210">
        <f>SUM(D30:I30)</f>
        <v>0</v>
      </c>
      <c r="K31" s="477"/>
      <c r="L31" s="205"/>
      <c r="M31" s="215"/>
      <c r="N31" s="219"/>
      <c r="O31" s="219"/>
      <c r="P31" s="219"/>
      <c r="Q31" s="219"/>
      <c r="R31" s="219"/>
      <c r="S31" s="219"/>
      <c r="T31" s="210">
        <f>SUM(N30:S30)</f>
        <v>0</v>
      </c>
    </row>
    <row r="32" spans="2:20" ht="15.75">
      <c r="K32" s="477"/>
      <c r="L32" s="205"/>
      <c r="M32" s="215"/>
      <c r="N32" s="219"/>
      <c r="O32" s="219"/>
      <c r="P32" s="219"/>
      <c r="Q32" s="219"/>
      <c r="R32" s="219"/>
      <c r="S32" s="219"/>
      <c r="T32" s="30"/>
    </row>
    <row r="33" spans="1:20" ht="16.5" thickBot="1">
      <c r="A33" s="225"/>
      <c r="B33" s="225"/>
      <c r="C33" s="225"/>
      <c r="D33" s="225"/>
      <c r="E33" s="225"/>
      <c r="F33" s="225"/>
      <c r="G33" s="225"/>
      <c r="H33" s="225"/>
      <c r="I33" s="225"/>
      <c r="J33" s="225"/>
      <c r="K33" s="478"/>
      <c r="L33" s="226"/>
      <c r="M33" s="227"/>
      <c r="N33" s="228"/>
      <c r="O33" s="228"/>
      <c r="P33" s="228"/>
      <c r="Q33" s="228"/>
      <c r="R33" s="228"/>
      <c r="S33" s="228"/>
      <c r="T33" s="229"/>
    </row>
    <row r="34" spans="1:20" ht="15.75">
      <c r="K34" s="477"/>
      <c r="L34" s="205"/>
      <c r="M34" s="215"/>
      <c r="N34" s="219"/>
      <c r="O34" s="219"/>
      <c r="P34" s="219"/>
      <c r="Q34" s="219"/>
      <c r="R34" s="219"/>
      <c r="S34" s="219"/>
      <c r="T34" s="219"/>
    </row>
    <row r="35" spans="1:20" ht="21">
      <c r="E35" s="650" t="s">
        <v>151</v>
      </c>
      <c r="F35" s="651"/>
      <c r="G35" s="651"/>
      <c r="H35" s="651"/>
      <c r="I35" s="652"/>
      <c r="K35" s="477"/>
      <c r="L35" s="205"/>
      <c r="M35" s="30"/>
      <c r="N35" s="30"/>
      <c r="O35" s="653" t="s">
        <v>136</v>
      </c>
      <c r="P35" s="654"/>
      <c r="Q35" s="654"/>
      <c r="R35" s="654"/>
      <c r="S35" s="655"/>
    </row>
    <row r="36" spans="1:20">
      <c r="K36" s="477"/>
      <c r="L36" s="205"/>
      <c r="M36" s="30"/>
      <c r="N36" s="30"/>
      <c r="O36" s="30"/>
      <c r="P36" s="30"/>
      <c r="Q36" s="30"/>
      <c r="R36" s="30"/>
      <c r="S36" s="30"/>
      <c r="T36" s="30"/>
    </row>
    <row r="37" spans="1:20" ht="15.75">
      <c r="E37" s="220" t="s">
        <v>137</v>
      </c>
      <c r="F37" s="221"/>
      <c r="G37" s="221" t="s">
        <v>141</v>
      </c>
      <c r="H37" s="221"/>
      <c r="I37" s="222"/>
      <c r="K37" s="477"/>
      <c r="O37" s="220" t="s">
        <v>137</v>
      </c>
      <c r="P37" s="221"/>
      <c r="Q37" s="221" t="s">
        <v>141</v>
      </c>
      <c r="R37" s="221"/>
      <c r="S37" s="222"/>
    </row>
    <row r="38" spans="1:20">
      <c r="K38" s="477"/>
    </row>
    <row r="39" spans="1:20">
      <c r="K39" s="477"/>
    </row>
    <row r="40" spans="1:20" ht="15.75">
      <c r="D40" s="647" t="s">
        <v>139</v>
      </c>
      <c r="E40" s="632"/>
      <c r="F40" s="632"/>
      <c r="G40" s="632"/>
      <c r="H40" s="632"/>
      <c r="I40" s="632"/>
      <c r="J40" s="648"/>
      <c r="K40" s="477"/>
      <c r="N40" s="647" t="s">
        <v>139</v>
      </c>
      <c r="O40" s="632"/>
      <c r="P40" s="632"/>
      <c r="Q40" s="632"/>
      <c r="R40" s="632"/>
      <c r="S40" s="632"/>
      <c r="T40" s="648"/>
    </row>
    <row r="41" spans="1:20" ht="15.75">
      <c r="D41" s="649" t="s">
        <v>115</v>
      </c>
      <c r="E41" s="649"/>
      <c r="F41" s="649"/>
      <c r="G41" s="649"/>
      <c r="H41" s="649"/>
      <c r="I41" s="649"/>
      <c r="J41" s="649"/>
      <c r="K41" s="477"/>
      <c r="N41" s="649" t="s">
        <v>115</v>
      </c>
      <c r="O41" s="649"/>
      <c r="P41" s="649"/>
      <c r="Q41" s="649"/>
      <c r="R41" s="649"/>
      <c r="S41" s="649"/>
      <c r="T41" s="649"/>
    </row>
    <row r="42" spans="1:20" ht="15.75">
      <c r="D42" s="250">
        <v>0</v>
      </c>
      <c r="E42" s="250">
        <v>1</v>
      </c>
      <c r="F42" s="250">
        <v>2</v>
      </c>
      <c r="G42" s="250">
        <v>3</v>
      </c>
      <c r="H42" s="250">
        <v>4</v>
      </c>
      <c r="I42" s="251" t="s">
        <v>150</v>
      </c>
      <c r="J42" s="250" t="s">
        <v>156</v>
      </c>
      <c r="K42" s="477"/>
      <c r="N42" s="250">
        <v>0</v>
      </c>
      <c r="O42" s="250">
        <v>1</v>
      </c>
      <c r="P42" s="250">
        <v>2</v>
      </c>
      <c r="Q42" s="250">
        <v>3</v>
      </c>
      <c r="R42" s="250">
        <v>4</v>
      </c>
      <c r="S42" s="251" t="s">
        <v>150</v>
      </c>
      <c r="T42" s="250" t="s">
        <v>156</v>
      </c>
    </row>
    <row r="43" spans="1:20" ht="29.45" customHeight="1">
      <c r="B43" s="247" t="s">
        <v>144</v>
      </c>
      <c r="C43" s="248">
        <v>0.5</v>
      </c>
      <c r="D43" s="370"/>
      <c r="E43" s="370"/>
      <c r="F43" s="370"/>
      <c r="G43" s="370"/>
      <c r="H43" s="370"/>
      <c r="I43" s="370"/>
      <c r="J43" s="157">
        <f>SUM(D43:I43)</f>
        <v>0</v>
      </c>
      <c r="K43" s="477"/>
      <c r="L43" s="247" t="s">
        <v>144</v>
      </c>
      <c r="M43" s="248">
        <v>0.5</v>
      </c>
      <c r="N43" s="157">
        <f>+'Reference Data 2'!I9</f>
        <v>0</v>
      </c>
      <c r="O43" s="157">
        <f>+'Reference Data 2'!I11</f>
        <v>0</v>
      </c>
      <c r="P43" s="157">
        <f>+'Reference Data 2'!I13</f>
        <v>0</v>
      </c>
      <c r="Q43" s="157">
        <f>+'Reference Data 2'!I15</f>
        <v>0</v>
      </c>
      <c r="R43" s="157">
        <f>+'Reference Data 2'!I17</f>
        <v>0</v>
      </c>
      <c r="S43" s="157">
        <v>0</v>
      </c>
      <c r="T43" s="157">
        <f>SUM(N43:S43)</f>
        <v>0</v>
      </c>
    </row>
    <row r="44" spans="1:20" ht="27.6" customHeight="1">
      <c r="B44" s="247" t="s">
        <v>140</v>
      </c>
      <c r="C44" s="248"/>
      <c r="D44" s="375"/>
      <c r="E44" s="375"/>
      <c r="F44" s="375"/>
      <c r="G44" s="375"/>
      <c r="H44" s="375"/>
      <c r="I44" s="375"/>
      <c r="J44" s="264"/>
      <c r="K44" s="477"/>
      <c r="L44" s="247" t="s">
        <v>140</v>
      </c>
      <c r="M44" s="248"/>
      <c r="N44" s="264"/>
      <c r="O44" s="264"/>
      <c r="P44" s="264"/>
      <c r="Q44" s="264"/>
      <c r="R44" s="264"/>
      <c r="S44" s="264"/>
      <c r="T44" s="264"/>
    </row>
    <row r="45" spans="1:20" ht="28.9" customHeight="1">
      <c r="B45" s="247" t="s">
        <v>145</v>
      </c>
      <c r="C45" s="248">
        <v>0.65</v>
      </c>
      <c r="D45" s="370"/>
      <c r="E45" s="370"/>
      <c r="F45" s="370"/>
      <c r="G45" s="370"/>
      <c r="H45" s="370"/>
      <c r="I45" s="370"/>
      <c r="J45" s="157">
        <f>SUM(D45:I45)</f>
        <v>0</v>
      </c>
      <c r="K45" s="477"/>
      <c r="L45" s="247" t="s">
        <v>145</v>
      </c>
      <c r="M45" s="249">
        <v>0.65</v>
      </c>
      <c r="N45" s="231">
        <f>+'Reference Data 2'!I10</f>
        <v>0</v>
      </c>
      <c r="O45" s="231">
        <f>+'Reference Data 2'!I12</f>
        <v>0</v>
      </c>
      <c r="P45" s="231">
        <f>+'Reference Data 2'!I14</f>
        <v>0</v>
      </c>
      <c r="Q45" s="231">
        <f>+'Reference Data 2'!I16</f>
        <v>0</v>
      </c>
      <c r="R45" s="231">
        <f>+'Reference Data 2'!I18</f>
        <v>0</v>
      </c>
      <c r="S45" s="231">
        <v>0</v>
      </c>
      <c r="T45" s="157">
        <f>SUM(N45:S45)</f>
        <v>0</v>
      </c>
    </row>
    <row r="46" spans="1:20" ht="28.9" customHeight="1">
      <c r="B46" s="207"/>
      <c r="C46" s="232" t="s">
        <v>156</v>
      </c>
      <c r="D46" s="233">
        <f t="shared" ref="D46:I46" si="4">SUM(D43:D45)</f>
        <v>0</v>
      </c>
      <c r="E46" s="233">
        <f t="shared" si="4"/>
        <v>0</v>
      </c>
      <c r="F46" s="233">
        <f t="shared" si="4"/>
        <v>0</v>
      </c>
      <c r="G46" s="233">
        <f t="shared" si="4"/>
        <v>0</v>
      </c>
      <c r="H46" s="233">
        <f t="shared" si="4"/>
        <v>0</v>
      </c>
      <c r="I46" s="233">
        <f t="shared" si="4"/>
        <v>0</v>
      </c>
      <c r="J46" s="231">
        <f>SUM(D46:I46)</f>
        <v>0</v>
      </c>
      <c r="K46" s="477"/>
      <c r="L46" s="207"/>
      <c r="M46" s="232" t="s">
        <v>156</v>
      </c>
      <c r="N46" s="233">
        <f t="shared" ref="N46:S46" si="5">SUM(N43:N45)</f>
        <v>0</v>
      </c>
      <c r="O46" s="233">
        <f t="shared" si="5"/>
        <v>0</v>
      </c>
      <c r="P46" s="233">
        <f t="shared" si="5"/>
        <v>0</v>
      </c>
      <c r="Q46" s="233">
        <f t="shared" si="5"/>
        <v>0</v>
      </c>
      <c r="R46" s="233">
        <f t="shared" si="5"/>
        <v>0</v>
      </c>
      <c r="S46" s="233">
        <f t="shared" si="5"/>
        <v>0</v>
      </c>
      <c r="T46" s="231">
        <f>SUM(N46:S46)</f>
        <v>0</v>
      </c>
    </row>
    <row r="47" spans="1:20" ht="28.9" customHeight="1">
      <c r="B47" s="207"/>
      <c r="C47" s="206"/>
      <c r="D47" s="202"/>
      <c r="E47" s="202"/>
      <c r="F47" s="202"/>
      <c r="G47" s="202"/>
      <c r="H47" s="202"/>
      <c r="I47" s="202"/>
      <c r="J47" s="210">
        <f>+J45+J43</f>
        <v>0</v>
      </c>
      <c r="K47" s="477"/>
      <c r="L47" s="4"/>
      <c r="M47" s="4"/>
      <c r="N47" s="4"/>
      <c r="O47" s="4"/>
      <c r="P47" s="4"/>
      <c r="Q47" s="4"/>
      <c r="R47" s="4"/>
      <c r="S47" s="4"/>
      <c r="T47" s="210">
        <f>+T45+T43</f>
        <v>0</v>
      </c>
    </row>
    <row r="48" spans="1:20">
      <c r="K48" s="477"/>
    </row>
    <row r="49" spans="1:20" ht="15.75" thickBot="1">
      <c r="A49" s="225"/>
      <c r="B49" s="225"/>
      <c r="C49" s="225"/>
      <c r="D49" s="225"/>
      <c r="E49" s="225"/>
      <c r="F49" s="225"/>
      <c r="G49" s="225"/>
      <c r="H49" s="225"/>
      <c r="I49" s="225"/>
      <c r="J49" s="225"/>
      <c r="K49" s="478"/>
      <c r="L49" s="225"/>
      <c r="M49" s="225"/>
      <c r="N49" s="225"/>
      <c r="O49" s="225"/>
      <c r="P49" s="225"/>
      <c r="Q49" s="225"/>
      <c r="R49" s="225"/>
      <c r="S49" s="225"/>
      <c r="T49" s="225"/>
    </row>
    <row r="50" spans="1:20">
      <c r="K50" s="477"/>
    </row>
    <row r="51" spans="1:20" ht="21">
      <c r="E51" s="650" t="s">
        <v>151</v>
      </c>
      <c r="F51" s="651"/>
      <c r="G51" s="651"/>
      <c r="H51" s="651"/>
      <c r="I51" s="652"/>
      <c r="K51" s="477"/>
      <c r="O51" s="653" t="s">
        <v>136</v>
      </c>
      <c r="P51" s="654"/>
      <c r="Q51" s="654"/>
      <c r="R51" s="654"/>
      <c r="S51" s="655"/>
    </row>
    <row r="52" spans="1:20">
      <c r="K52" s="477"/>
    </row>
    <row r="53" spans="1:20" ht="19.899999999999999" customHeight="1">
      <c r="E53" s="223" t="s">
        <v>137</v>
      </c>
      <c r="F53" s="642" t="s">
        <v>142</v>
      </c>
      <c r="G53" s="643"/>
      <c r="H53" s="643"/>
      <c r="I53" s="376"/>
      <c r="J53" s="662" t="s">
        <v>171</v>
      </c>
      <c r="K53" s="477"/>
      <c r="M53" s="155"/>
      <c r="O53" s="223" t="s">
        <v>137</v>
      </c>
      <c r="P53" s="642" t="s">
        <v>142</v>
      </c>
      <c r="Q53" s="643"/>
      <c r="R53" s="643"/>
      <c r="S53" s="266">
        <f>+I53</f>
        <v>0</v>
      </c>
    </row>
    <row r="54" spans="1:20" ht="19.899999999999999" customHeight="1">
      <c r="E54" s="224"/>
      <c r="F54" s="642" t="s">
        <v>143</v>
      </c>
      <c r="G54" s="643"/>
      <c r="H54" s="643"/>
      <c r="I54" s="376"/>
      <c r="J54" s="662"/>
      <c r="K54" s="477"/>
      <c r="O54" s="224"/>
      <c r="P54" s="642" t="s">
        <v>143</v>
      </c>
      <c r="Q54" s="643"/>
      <c r="R54" s="643"/>
      <c r="S54" s="266">
        <f>+I54</f>
        <v>0</v>
      </c>
    </row>
    <row r="55" spans="1:20">
      <c r="J55" s="265"/>
      <c r="K55" s="477"/>
    </row>
    <row r="56" spans="1:20" ht="15.75">
      <c r="D56" s="638" t="s">
        <v>139</v>
      </c>
      <c r="E56" s="638"/>
      <c r="F56" s="638"/>
      <c r="G56" s="638"/>
      <c r="H56" s="638"/>
      <c r="I56" s="638"/>
      <c r="J56" s="638"/>
      <c r="K56" s="477"/>
      <c r="N56" s="639" t="s">
        <v>139</v>
      </c>
      <c r="O56" s="640"/>
      <c r="P56" s="640"/>
      <c r="Q56" s="640"/>
      <c r="R56" s="640"/>
      <c r="S56" s="640"/>
      <c r="T56" s="641"/>
    </row>
    <row r="57" spans="1:20" ht="15.75">
      <c r="D57" s="638" t="s">
        <v>115</v>
      </c>
      <c r="E57" s="638"/>
      <c r="F57" s="638"/>
      <c r="G57" s="638"/>
      <c r="H57" s="638"/>
      <c r="I57" s="638"/>
      <c r="J57" s="638"/>
      <c r="K57" s="477"/>
      <c r="N57" s="638" t="s">
        <v>115</v>
      </c>
      <c r="O57" s="638"/>
      <c r="P57" s="638"/>
      <c r="Q57" s="638"/>
      <c r="R57" s="638"/>
      <c r="S57" s="638"/>
      <c r="T57" s="638"/>
    </row>
    <row r="58" spans="1:20" ht="15.75">
      <c r="D58" s="156">
        <v>0</v>
      </c>
      <c r="E58" s="156">
        <v>1</v>
      </c>
      <c r="F58" s="156">
        <v>2</v>
      </c>
      <c r="G58" s="156">
        <v>3</v>
      </c>
      <c r="H58" s="156">
        <v>4</v>
      </c>
      <c r="I58" s="230" t="s">
        <v>150</v>
      </c>
      <c r="J58" s="60" t="s">
        <v>156</v>
      </c>
      <c r="K58" s="477"/>
      <c r="N58" s="156">
        <v>0</v>
      </c>
      <c r="O58" s="156">
        <v>1</v>
      </c>
      <c r="P58" s="156">
        <v>2</v>
      </c>
      <c r="Q58" s="156">
        <v>3</v>
      </c>
      <c r="R58" s="156">
        <v>4</v>
      </c>
      <c r="S58" s="230" t="s">
        <v>150</v>
      </c>
      <c r="T58" s="60" t="s">
        <v>156</v>
      </c>
    </row>
    <row r="59" spans="1:20" ht="15.75">
      <c r="B59" s="637" t="s">
        <v>140</v>
      </c>
      <c r="C59" s="244">
        <v>0.15</v>
      </c>
      <c r="D59" s="370"/>
      <c r="E59" s="370"/>
      <c r="F59" s="370"/>
      <c r="G59" s="370"/>
      <c r="H59" s="370"/>
      <c r="I59" s="370"/>
      <c r="J59" s="210">
        <f t="shared" ref="J59:J70" si="6">SUM(D59:I59)</f>
        <v>0</v>
      </c>
      <c r="K59" s="477"/>
      <c r="L59" s="637" t="s">
        <v>140</v>
      </c>
      <c r="M59" s="244">
        <v>0.15</v>
      </c>
      <c r="N59" s="157">
        <f>+'Reference Data 2'!F9</f>
        <v>0</v>
      </c>
      <c r="O59" s="157">
        <f>+'Reference Data 2'!F22</f>
        <v>0</v>
      </c>
      <c r="P59" s="157">
        <f>+'Reference Data 2'!F35</f>
        <v>0</v>
      </c>
      <c r="Q59" s="157">
        <f>+'Reference Data 2'!F48</f>
        <v>0</v>
      </c>
      <c r="R59" s="157">
        <f>+'Reference Data 2'!F61</f>
        <v>0</v>
      </c>
      <c r="S59" s="157">
        <v>0</v>
      </c>
      <c r="T59" s="210">
        <f t="shared" ref="T59:T70" si="7">SUM(N59:S59)</f>
        <v>0</v>
      </c>
    </row>
    <row r="60" spans="1:20" ht="15.75">
      <c r="B60" s="637"/>
      <c r="C60" s="244">
        <v>0.2</v>
      </c>
      <c r="D60" s="370"/>
      <c r="E60" s="370"/>
      <c r="F60" s="370"/>
      <c r="G60" s="370"/>
      <c r="H60" s="370"/>
      <c r="I60" s="370"/>
      <c r="J60" s="210">
        <f t="shared" si="6"/>
        <v>0</v>
      </c>
      <c r="K60" s="477"/>
      <c r="L60" s="637"/>
      <c r="M60" s="244">
        <v>0.2</v>
      </c>
      <c r="N60" s="157">
        <f>+'Reference Data 2'!F10</f>
        <v>0</v>
      </c>
      <c r="O60" s="157">
        <f>+'Reference Data 2'!F23</f>
        <v>0</v>
      </c>
      <c r="P60" s="157">
        <f>+'Reference Data 2'!F36</f>
        <v>0</v>
      </c>
      <c r="Q60" s="157">
        <f>+'Reference Data 2'!F49</f>
        <v>0</v>
      </c>
      <c r="R60" s="157">
        <f>+'Reference Data 2'!F62</f>
        <v>0</v>
      </c>
      <c r="S60" s="157">
        <v>0</v>
      </c>
      <c r="T60" s="210">
        <f t="shared" si="7"/>
        <v>0</v>
      </c>
    </row>
    <row r="61" spans="1:20" ht="15.75">
      <c r="B61" s="637"/>
      <c r="C61" s="244">
        <v>0.25</v>
      </c>
      <c r="D61" s="370"/>
      <c r="E61" s="370"/>
      <c r="F61" s="370"/>
      <c r="G61" s="370"/>
      <c r="H61" s="370"/>
      <c r="I61" s="370"/>
      <c r="J61" s="210">
        <f t="shared" si="6"/>
        <v>0</v>
      </c>
      <c r="K61" s="477"/>
      <c r="L61" s="637"/>
      <c r="M61" s="244">
        <v>0.25</v>
      </c>
      <c r="N61" s="157">
        <f>+'Reference Data 2'!F11</f>
        <v>0</v>
      </c>
      <c r="O61" s="157">
        <f>+'Reference Data 2'!F24</f>
        <v>0</v>
      </c>
      <c r="P61" s="157">
        <f>+'Reference Data 2'!F37</f>
        <v>0</v>
      </c>
      <c r="Q61" s="157">
        <f>+'Reference Data 2'!F50</f>
        <v>0</v>
      </c>
      <c r="R61" s="157">
        <f>+'Reference Data 2'!F63</f>
        <v>0</v>
      </c>
      <c r="S61" s="157">
        <v>0</v>
      </c>
      <c r="T61" s="210">
        <f t="shared" si="7"/>
        <v>0</v>
      </c>
    </row>
    <row r="62" spans="1:20" ht="15.75">
      <c r="B62" s="637"/>
      <c r="C62" s="244">
        <v>0.3</v>
      </c>
      <c r="D62" s="370"/>
      <c r="E62" s="370"/>
      <c r="F62" s="370"/>
      <c r="G62" s="370"/>
      <c r="H62" s="370"/>
      <c r="I62" s="370"/>
      <c r="J62" s="210">
        <f t="shared" si="6"/>
        <v>0</v>
      </c>
      <c r="K62" s="477"/>
      <c r="L62" s="637"/>
      <c r="M62" s="244">
        <v>0.3</v>
      </c>
      <c r="N62" s="157">
        <f>+'Reference Data 2'!F12</f>
        <v>0</v>
      </c>
      <c r="O62" s="157">
        <f>+'Reference Data 2'!F25</f>
        <v>0</v>
      </c>
      <c r="P62" s="157">
        <f>+'Reference Data 2'!F38</f>
        <v>0</v>
      </c>
      <c r="Q62" s="157">
        <f>+'Reference Data 2'!F51</f>
        <v>0</v>
      </c>
      <c r="R62" s="157">
        <f>+'Reference Data 2'!F64</f>
        <v>0</v>
      </c>
      <c r="S62" s="157">
        <v>0</v>
      </c>
      <c r="T62" s="210">
        <f t="shared" si="7"/>
        <v>0</v>
      </c>
    </row>
    <row r="63" spans="1:20" ht="15.75">
      <c r="B63" s="637"/>
      <c r="C63" s="244">
        <v>0.35</v>
      </c>
      <c r="D63" s="370"/>
      <c r="E63" s="370"/>
      <c r="F63" s="370"/>
      <c r="G63" s="370"/>
      <c r="H63" s="370"/>
      <c r="I63" s="370"/>
      <c r="J63" s="210">
        <f t="shared" si="6"/>
        <v>0</v>
      </c>
      <c r="K63" s="477"/>
      <c r="L63" s="637"/>
      <c r="M63" s="244">
        <v>0.35</v>
      </c>
      <c r="N63" s="157">
        <f>+'Reference Data 2'!F13</f>
        <v>0</v>
      </c>
      <c r="O63" s="157">
        <f>+'Reference Data 2'!F26</f>
        <v>0</v>
      </c>
      <c r="P63" s="157">
        <f>+'Reference Data 2'!F39</f>
        <v>0</v>
      </c>
      <c r="Q63" s="157">
        <f>+'Reference Data 2'!F52</f>
        <v>0</v>
      </c>
      <c r="R63" s="157">
        <f>+'Reference Data 2'!F65</f>
        <v>0</v>
      </c>
      <c r="S63" s="157">
        <v>0</v>
      </c>
      <c r="T63" s="210">
        <f t="shared" si="7"/>
        <v>0</v>
      </c>
    </row>
    <row r="64" spans="1:20" ht="15.75">
      <c r="B64" s="637"/>
      <c r="C64" s="244">
        <v>0.4</v>
      </c>
      <c r="D64" s="370"/>
      <c r="E64" s="370"/>
      <c r="F64" s="370"/>
      <c r="G64" s="370"/>
      <c r="H64" s="370"/>
      <c r="I64" s="370"/>
      <c r="J64" s="210">
        <f t="shared" si="6"/>
        <v>0</v>
      </c>
      <c r="K64" s="477"/>
      <c r="L64" s="637"/>
      <c r="M64" s="244">
        <v>0.4</v>
      </c>
      <c r="N64" s="157">
        <f>+'Reference Data 2'!F14</f>
        <v>0</v>
      </c>
      <c r="O64" s="157">
        <f>+'Reference Data 2'!F27</f>
        <v>0</v>
      </c>
      <c r="P64" s="157">
        <f>+'Reference Data 2'!F40</f>
        <v>0</v>
      </c>
      <c r="Q64" s="157">
        <f>+'Reference Data 2'!F53</f>
        <v>0</v>
      </c>
      <c r="R64" s="157">
        <f>+'Reference Data 2'!F66</f>
        <v>0</v>
      </c>
      <c r="S64" s="157">
        <v>0</v>
      </c>
      <c r="T64" s="210">
        <f t="shared" si="7"/>
        <v>0</v>
      </c>
    </row>
    <row r="65" spans="2:20" ht="15.75">
      <c r="B65" s="637"/>
      <c r="C65" s="244">
        <v>0.45</v>
      </c>
      <c r="D65" s="370"/>
      <c r="E65" s="370"/>
      <c r="F65" s="370"/>
      <c r="G65" s="370"/>
      <c r="H65" s="370"/>
      <c r="I65" s="370"/>
      <c r="J65" s="210">
        <f t="shared" si="6"/>
        <v>0</v>
      </c>
      <c r="K65" s="477"/>
      <c r="L65" s="637"/>
      <c r="M65" s="244">
        <v>0.45</v>
      </c>
      <c r="N65" s="157">
        <f>+'Reference Data 2'!F15</f>
        <v>0</v>
      </c>
      <c r="O65" s="157">
        <f>+'Reference Data 2'!F28</f>
        <v>0</v>
      </c>
      <c r="P65" s="157">
        <f>+'Reference Data 2'!F41</f>
        <v>0</v>
      </c>
      <c r="Q65" s="157">
        <f>+'Reference Data 2'!F54</f>
        <v>0</v>
      </c>
      <c r="R65" s="157">
        <f>+'Reference Data 2'!F67</f>
        <v>0</v>
      </c>
      <c r="S65" s="157">
        <v>0</v>
      </c>
      <c r="T65" s="210">
        <f t="shared" si="7"/>
        <v>0</v>
      </c>
    </row>
    <row r="66" spans="2:20" ht="15.75">
      <c r="B66" s="637"/>
      <c r="C66" s="244">
        <v>0.5</v>
      </c>
      <c r="D66" s="370"/>
      <c r="E66" s="370"/>
      <c r="F66" s="370"/>
      <c r="G66" s="370"/>
      <c r="H66" s="370"/>
      <c r="I66" s="370"/>
      <c r="J66" s="210">
        <f t="shared" si="6"/>
        <v>0</v>
      </c>
      <c r="K66" s="477"/>
      <c r="L66" s="637"/>
      <c r="M66" s="244">
        <v>0.5</v>
      </c>
      <c r="N66" s="157">
        <f>+'Reference Data 2'!F16</f>
        <v>0</v>
      </c>
      <c r="O66" s="157">
        <f>+'Reference Data 2'!F29</f>
        <v>0</v>
      </c>
      <c r="P66" s="157">
        <f>+'Reference Data 2'!F42</f>
        <v>0</v>
      </c>
      <c r="Q66" s="157">
        <f>+'Reference Data 2'!F55</f>
        <v>0</v>
      </c>
      <c r="R66" s="157">
        <f>+'Reference Data 2'!F68</f>
        <v>0</v>
      </c>
      <c r="S66" s="157">
        <v>0</v>
      </c>
      <c r="T66" s="210">
        <f t="shared" si="7"/>
        <v>0</v>
      </c>
    </row>
    <row r="67" spans="2:20" ht="15.75">
      <c r="B67" s="637"/>
      <c r="C67" s="244">
        <v>0.55000000000000004</v>
      </c>
      <c r="D67" s="370"/>
      <c r="E67" s="370"/>
      <c r="F67" s="370"/>
      <c r="G67" s="370"/>
      <c r="H67" s="370"/>
      <c r="I67" s="370"/>
      <c r="J67" s="210">
        <f t="shared" si="6"/>
        <v>0</v>
      </c>
      <c r="K67" s="477"/>
      <c r="L67" s="637"/>
      <c r="M67" s="244">
        <v>0.55000000000000004</v>
      </c>
      <c r="N67" s="157">
        <f>+'Reference Data 2'!F17</f>
        <v>0</v>
      </c>
      <c r="O67" s="157">
        <f>+'Reference Data 2'!F30</f>
        <v>0</v>
      </c>
      <c r="P67" s="157">
        <f>+'Reference Data 2'!F43</f>
        <v>0</v>
      </c>
      <c r="Q67" s="157">
        <f>+'Reference Data 2'!F56</f>
        <v>0</v>
      </c>
      <c r="R67" s="157">
        <f>+'Reference Data 2'!F69</f>
        <v>0</v>
      </c>
      <c r="S67" s="157">
        <v>0</v>
      </c>
      <c r="T67" s="210">
        <f t="shared" si="7"/>
        <v>0</v>
      </c>
    </row>
    <row r="68" spans="2:20" ht="15.75">
      <c r="B68" s="637"/>
      <c r="C68" s="244">
        <v>0.6</v>
      </c>
      <c r="D68" s="370"/>
      <c r="E68" s="370"/>
      <c r="F68" s="370"/>
      <c r="G68" s="370"/>
      <c r="H68" s="370"/>
      <c r="I68" s="370"/>
      <c r="J68" s="210">
        <f t="shared" si="6"/>
        <v>0</v>
      </c>
      <c r="K68" s="477"/>
      <c r="L68" s="637"/>
      <c r="M68" s="244">
        <v>0.6</v>
      </c>
      <c r="N68" s="157">
        <f>+'Reference Data 2'!F18</f>
        <v>0</v>
      </c>
      <c r="O68" s="157">
        <f>+'Reference Data 2'!F31</f>
        <v>0</v>
      </c>
      <c r="P68" s="157">
        <f>+'Reference Data 2'!F44</f>
        <v>0</v>
      </c>
      <c r="Q68" s="157">
        <f>+'Reference Data 2'!F57</f>
        <v>0</v>
      </c>
      <c r="R68" s="157">
        <f>+'Reference Data 2'!F70</f>
        <v>0</v>
      </c>
      <c r="S68" s="157">
        <v>0</v>
      </c>
      <c r="T68" s="210">
        <f t="shared" si="7"/>
        <v>0</v>
      </c>
    </row>
    <row r="69" spans="2:20" ht="15.75">
      <c r="B69" s="637"/>
      <c r="C69" s="244">
        <v>0.8</v>
      </c>
      <c r="D69" s="370"/>
      <c r="E69" s="370"/>
      <c r="F69" s="370"/>
      <c r="G69" s="370"/>
      <c r="H69" s="370"/>
      <c r="I69" s="370"/>
      <c r="J69" s="210">
        <f t="shared" si="6"/>
        <v>0</v>
      </c>
      <c r="K69" s="477"/>
      <c r="L69" s="637"/>
      <c r="M69" s="244">
        <v>0.8</v>
      </c>
      <c r="N69" s="157">
        <f>+'Reference Data 2'!F19</f>
        <v>0</v>
      </c>
      <c r="O69" s="157">
        <f>+'Reference Data 2'!F32</f>
        <v>0</v>
      </c>
      <c r="P69" s="157">
        <f>+'Reference Data 2'!F45</f>
        <v>0</v>
      </c>
      <c r="Q69" s="157">
        <f>+'Reference Data 2'!F58</f>
        <v>0</v>
      </c>
      <c r="R69" s="157">
        <f>+'Reference Data 2'!F71</f>
        <v>0</v>
      </c>
      <c r="S69" s="157">
        <v>0</v>
      </c>
      <c r="T69" s="210">
        <f t="shared" si="7"/>
        <v>0</v>
      </c>
    </row>
    <row r="70" spans="2:20" ht="15.75">
      <c r="B70" s="637"/>
      <c r="C70" s="267" t="s">
        <v>154</v>
      </c>
      <c r="D70" s="370"/>
      <c r="E70" s="370"/>
      <c r="F70" s="370"/>
      <c r="G70" s="370"/>
      <c r="H70" s="370"/>
      <c r="I70" s="370"/>
      <c r="J70" s="210">
        <f t="shared" si="6"/>
        <v>0</v>
      </c>
      <c r="K70" s="477"/>
      <c r="L70" s="637"/>
      <c r="M70" s="267" t="s">
        <v>154</v>
      </c>
      <c r="N70" s="157">
        <v>0</v>
      </c>
      <c r="O70" s="157">
        <v>0</v>
      </c>
      <c r="P70" s="157">
        <v>0</v>
      </c>
      <c r="Q70" s="157">
        <v>0</v>
      </c>
      <c r="R70" s="157">
        <v>0</v>
      </c>
      <c r="S70" s="157">
        <v>0</v>
      </c>
      <c r="T70" s="210">
        <f t="shared" si="7"/>
        <v>0</v>
      </c>
    </row>
    <row r="71" spans="2:20" ht="15.75">
      <c r="C71" s="240" t="s">
        <v>156</v>
      </c>
      <c r="D71" s="208">
        <f t="shared" ref="D71:I71" si="8">SUM(D59:D69)</f>
        <v>0</v>
      </c>
      <c r="E71" s="208">
        <f t="shared" si="8"/>
        <v>0</v>
      </c>
      <c r="F71" s="208">
        <f t="shared" si="8"/>
        <v>0</v>
      </c>
      <c r="G71" s="208">
        <f t="shared" si="8"/>
        <v>0</v>
      </c>
      <c r="H71" s="208">
        <f t="shared" si="8"/>
        <v>0</v>
      </c>
      <c r="I71" s="209">
        <f t="shared" si="8"/>
        <v>0</v>
      </c>
      <c r="J71" s="208">
        <f>SUM(J59:J70)</f>
        <v>0</v>
      </c>
      <c r="K71" s="477"/>
      <c r="M71" s="240" t="s">
        <v>156</v>
      </c>
      <c r="N71" s="208">
        <f t="shared" ref="N71:S71" si="9">SUM(N59:N69)</f>
        <v>0</v>
      </c>
      <c r="O71" s="208">
        <f t="shared" si="9"/>
        <v>0</v>
      </c>
      <c r="P71" s="208">
        <f t="shared" si="9"/>
        <v>0</v>
      </c>
      <c r="Q71" s="208">
        <f t="shared" si="9"/>
        <v>0</v>
      </c>
      <c r="R71" s="208">
        <f t="shared" si="9"/>
        <v>0</v>
      </c>
      <c r="S71" s="209">
        <f t="shared" si="9"/>
        <v>0</v>
      </c>
      <c r="T71" s="208">
        <f>SUM(T59:T70)</f>
        <v>0</v>
      </c>
    </row>
    <row r="72" spans="2:20">
      <c r="J72" s="210">
        <f>SUM(D71:I71)</f>
        <v>0</v>
      </c>
      <c r="K72" s="477"/>
      <c r="T72" s="210">
        <f>SUM(N71:S71)</f>
        <v>0</v>
      </c>
    </row>
    <row r="73" spans="2:20" ht="15.75">
      <c r="B73" s="151"/>
      <c r="C73" s="201"/>
      <c r="D73" s="151"/>
      <c r="E73" s="151"/>
      <c r="F73" s="151"/>
      <c r="G73" s="151"/>
      <c r="H73" s="151"/>
      <c r="I73" s="151"/>
      <c r="J73" s="151"/>
      <c r="K73" s="151"/>
      <c r="L73" s="151"/>
      <c r="M73" s="201"/>
      <c r="N73" s="151"/>
      <c r="O73" s="151"/>
      <c r="P73" s="151"/>
      <c r="Q73" s="151"/>
      <c r="R73" s="151"/>
      <c r="S73" s="151"/>
      <c r="T73" s="151"/>
    </row>
    <row r="74" spans="2:20">
      <c r="B74" s="151"/>
      <c r="C74" s="151"/>
      <c r="D74" s="151"/>
      <c r="E74" s="151"/>
      <c r="F74" s="151"/>
      <c r="G74" s="151"/>
      <c r="H74" s="151"/>
      <c r="I74" s="151"/>
      <c r="J74" s="151"/>
      <c r="K74" s="151"/>
      <c r="L74" s="151"/>
      <c r="M74" s="151"/>
      <c r="N74" s="151"/>
      <c r="O74" s="151"/>
      <c r="P74" s="151"/>
      <c r="Q74" s="151"/>
      <c r="R74" s="151"/>
      <c r="S74" s="151"/>
      <c r="T74" s="151"/>
    </row>
    <row r="75" spans="2:20">
      <c r="B75" s="151"/>
      <c r="C75" s="151"/>
      <c r="D75" s="151"/>
      <c r="E75" s="151"/>
      <c r="F75" s="151"/>
      <c r="G75" s="151"/>
      <c r="H75" s="151"/>
      <c r="I75" s="151"/>
      <c r="J75" s="151"/>
      <c r="K75" s="151"/>
      <c r="L75" s="151"/>
      <c r="M75" s="151"/>
      <c r="N75" s="151"/>
      <c r="O75" s="151"/>
      <c r="P75" s="151"/>
      <c r="Q75" s="151"/>
      <c r="R75" s="151"/>
      <c r="S75" s="151"/>
      <c r="T75" s="151"/>
    </row>
    <row r="76" spans="2:20" ht="15.75">
      <c r="B76" s="151"/>
      <c r="C76" s="151"/>
      <c r="D76" s="543"/>
      <c r="E76" s="543"/>
      <c r="F76" s="543"/>
      <c r="G76" s="543"/>
      <c r="H76" s="543"/>
      <c r="I76" s="543"/>
      <c r="J76" s="543"/>
      <c r="K76" s="151"/>
      <c r="L76" s="151"/>
      <c r="M76" s="151"/>
      <c r="N76" s="543"/>
      <c r="O76" s="543"/>
      <c r="P76" s="543"/>
      <c r="Q76" s="543"/>
      <c r="R76" s="543"/>
      <c r="S76" s="543"/>
      <c r="T76" s="543"/>
    </row>
    <row r="77" spans="2:20" ht="15.75">
      <c r="B77" s="151"/>
      <c r="C77" s="151"/>
      <c r="D77" s="543"/>
      <c r="E77" s="543"/>
      <c r="F77" s="543"/>
      <c r="G77" s="543"/>
      <c r="H77" s="543"/>
      <c r="I77" s="543"/>
      <c r="J77" s="543"/>
      <c r="K77" s="151"/>
      <c r="L77" s="151"/>
      <c r="M77" s="151"/>
      <c r="N77" s="543"/>
      <c r="O77" s="543"/>
      <c r="P77" s="543"/>
      <c r="Q77" s="543"/>
      <c r="R77" s="543"/>
      <c r="S77" s="543"/>
      <c r="T77" s="543"/>
    </row>
    <row r="78" spans="2:20" ht="15.75">
      <c r="B78" s="151"/>
      <c r="C78" s="151"/>
      <c r="D78" s="201"/>
      <c r="E78" s="201"/>
      <c r="F78" s="201"/>
      <c r="G78" s="201"/>
      <c r="H78" s="201"/>
      <c r="I78" s="201"/>
      <c r="J78" s="201"/>
      <c r="K78" s="151"/>
      <c r="L78" s="151"/>
      <c r="M78" s="151"/>
      <c r="N78" s="201"/>
      <c r="O78" s="201"/>
      <c r="P78" s="201"/>
      <c r="Q78" s="201"/>
      <c r="R78" s="201"/>
      <c r="S78" s="201"/>
      <c r="T78" s="201"/>
    </row>
    <row r="79" spans="2:20" ht="15.75">
      <c r="B79" s="630"/>
      <c r="C79" s="206"/>
      <c r="D79" s="202"/>
      <c r="E79" s="202"/>
      <c r="F79" s="202"/>
      <c r="G79" s="202"/>
      <c r="H79" s="202"/>
      <c r="I79" s="202"/>
      <c r="J79" s="202"/>
      <c r="K79" s="151"/>
      <c r="L79" s="630"/>
      <c r="M79" s="206"/>
      <c r="N79" s="202"/>
      <c r="O79" s="202"/>
      <c r="P79" s="202"/>
      <c r="Q79" s="202"/>
      <c r="R79" s="202"/>
      <c r="S79" s="202"/>
      <c r="T79" s="202"/>
    </row>
    <row r="80" spans="2:20" ht="15.75">
      <c r="B80" s="630"/>
      <c r="C80" s="206"/>
      <c r="D80" s="202"/>
      <c r="E80" s="202"/>
      <c r="F80" s="202"/>
      <c r="G80" s="202"/>
      <c r="H80" s="202"/>
      <c r="I80" s="202"/>
      <c r="J80" s="202"/>
      <c r="K80" s="151"/>
      <c r="L80" s="630"/>
      <c r="M80" s="206"/>
      <c r="N80" s="202"/>
      <c r="O80" s="202"/>
      <c r="P80" s="202"/>
      <c r="Q80" s="202"/>
      <c r="R80" s="202"/>
      <c r="S80" s="202"/>
      <c r="T80" s="202"/>
    </row>
    <row r="81" spans="2:20" ht="15.75">
      <c r="B81" s="630"/>
      <c r="C81" s="206"/>
      <c r="D81" s="202"/>
      <c r="E81" s="202"/>
      <c r="F81" s="202"/>
      <c r="G81" s="202"/>
      <c r="H81" s="202"/>
      <c r="I81" s="202"/>
      <c r="J81" s="202"/>
      <c r="K81" s="151"/>
      <c r="L81" s="630"/>
      <c r="M81" s="206"/>
      <c r="N81" s="202"/>
      <c r="O81" s="202"/>
      <c r="P81" s="202"/>
      <c r="Q81" s="202"/>
      <c r="R81" s="202"/>
      <c r="S81" s="202"/>
      <c r="T81" s="202"/>
    </row>
    <row r="82" spans="2:20" ht="15.75">
      <c r="B82" s="630"/>
      <c r="C82" s="206"/>
      <c r="D82" s="202"/>
      <c r="E82" s="202"/>
      <c r="F82" s="202"/>
      <c r="G82" s="202"/>
      <c r="H82" s="202"/>
      <c r="I82" s="202"/>
      <c r="J82" s="202"/>
      <c r="K82" s="151"/>
      <c r="L82" s="630"/>
      <c r="M82" s="206"/>
      <c r="N82" s="202"/>
      <c r="O82" s="202"/>
      <c r="P82" s="202"/>
      <c r="Q82" s="202"/>
      <c r="R82" s="202"/>
      <c r="S82" s="202"/>
      <c r="T82" s="202"/>
    </row>
    <row r="83" spans="2:20" ht="15.75">
      <c r="B83" s="630"/>
      <c r="C83" s="206"/>
      <c r="D83" s="202"/>
      <c r="E83" s="202"/>
      <c r="F83" s="202"/>
      <c r="G83" s="202"/>
      <c r="H83" s="202"/>
      <c r="I83" s="202"/>
      <c r="J83" s="202"/>
      <c r="K83" s="151"/>
      <c r="L83" s="630"/>
      <c r="M83" s="206"/>
      <c r="N83" s="202"/>
      <c r="O83" s="202"/>
      <c r="P83" s="202"/>
      <c r="Q83" s="202"/>
      <c r="R83" s="202"/>
      <c r="S83" s="202"/>
      <c r="T83" s="202"/>
    </row>
    <row r="84" spans="2:20" ht="15.75">
      <c r="B84" s="630"/>
      <c r="C84" s="206"/>
      <c r="D84" s="202"/>
      <c r="E84" s="202"/>
      <c r="F84" s="202"/>
      <c r="G84" s="202"/>
      <c r="H84" s="202"/>
      <c r="I84" s="202"/>
      <c r="J84" s="202"/>
      <c r="K84" s="151"/>
      <c r="L84" s="630"/>
      <c r="M84" s="206"/>
      <c r="N84" s="202"/>
      <c r="O84" s="202"/>
      <c r="P84" s="202"/>
      <c r="Q84" s="202"/>
      <c r="R84" s="202"/>
      <c r="S84" s="202"/>
      <c r="T84" s="202"/>
    </row>
    <row r="85" spans="2:20" ht="15.75">
      <c r="B85" s="630"/>
      <c r="C85" s="206"/>
      <c r="D85" s="202"/>
      <c r="E85" s="202"/>
      <c r="F85" s="202"/>
      <c r="G85" s="202"/>
      <c r="H85" s="202"/>
      <c r="I85" s="202"/>
      <c r="J85" s="202"/>
      <c r="K85" s="151"/>
      <c r="L85" s="630"/>
      <c r="M85" s="206"/>
      <c r="N85" s="202"/>
      <c r="O85" s="202"/>
      <c r="P85" s="202"/>
      <c r="Q85" s="202"/>
      <c r="R85" s="202"/>
      <c r="S85" s="202"/>
      <c r="T85" s="202"/>
    </row>
    <row r="86" spans="2:20" ht="15.75">
      <c r="B86" s="630"/>
      <c r="C86" s="206"/>
      <c r="D86" s="202"/>
      <c r="E86" s="202"/>
      <c r="F86" s="202"/>
      <c r="G86" s="202"/>
      <c r="H86" s="202"/>
      <c r="I86" s="202"/>
      <c r="J86" s="202"/>
      <c r="K86" s="151"/>
      <c r="L86" s="630"/>
      <c r="M86" s="206"/>
      <c r="N86" s="202"/>
      <c r="O86" s="202"/>
      <c r="P86" s="202"/>
      <c r="Q86" s="202"/>
      <c r="R86" s="202"/>
      <c r="S86" s="202"/>
      <c r="T86" s="202"/>
    </row>
    <row r="87" spans="2:20" ht="15.75">
      <c r="B87" s="630"/>
      <c r="C87" s="206"/>
      <c r="D87" s="202"/>
      <c r="E87" s="202"/>
      <c r="F87" s="202"/>
      <c r="G87" s="202"/>
      <c r="H87" s="202"/>
      <c r="I87" s="202"/>
      <c r="J87" s="202"/>
      <c r="K87" s="151"/>
      <c r="L87" s="630"/>
      <c r="M87" s="206"/>
      <c r="N87" s="202"/>
      <c r="O87" s="202"/>
      <c r="P87" s="202"/>
      <c r="Q87" s="202"/>
      <c r="R87" s="202"/>
      <c r="S87" s="202"/>
      <c r="T87" s="202"/>
    </row>
    <row r="88" spans="2:20" ht="15.75">
      <c r="B88" s="630"/>
      <c r="C88" s="206"/>
      <c r="D88" s="202"/>
      <c r="E88" s="202"/>
      <c r="F88" s="202"/>
      <c r="G88" s="202"/>
      <c r="H88" s="202"/>
      <c r="I88" s="202"/>
      <c r="J88" s="202"/>
      <c r="K88" s="151"/>
      <c r="L88" s="630"/>
      <c r="M88" s="206"/>
      <c r="N88" s="202"/>
      <c r="O88" s="202"/>
      <c r="P88" s="202"/>
      <c r="Q88" s="202"/>
      <c r="R88" s="202"/>
      <c r="S88" s="202"/>
      <c r="T88" s="202"/>
    </row>
    <row r="89" spans="2:20" ht="15.75">
      <c r="B89" s="630"/>
      <c r="C89" s="206"/>
      <c r="D89" s="202"/>
      <c r="E89" s="202"/>
      <c r="F89" s="202"/>
      <c r="G89" s="202"/>
      <c r="H89" s="202"/>
      <c r="I89" s="202"/>
      <c r="J89" s="202"/>
      <c r="K89" s="151"/>
      <c r="L89" s="630"/>
      <c r="M89" s="206"/>
      <c r="N89" s="202"/>
      <c r="O89" s="202"/>
      <c r="P89" s="202"/>
      <c r="Q89" s="202"/>
      <c r="R89" s="202"/>
      <c r="S89" s="202"/>
      <c r="T89" s="202"/>
    </row>
    <row r="90" spans="2:20" ht="15.75">
      <c r="B90" s="630"/>
      <c r="C90" s="216"/>
      <c r="D90" s="202"/>
      <c r="E90" s="202"/>
      <c r="F90" s="202"/>
      <c r="G90" s="202"/>
      <c r="H90" s="202"/>
      <c r="I90" s="202"/>
      <c r="J90" s="202"/>
      <c r="K90" s="151"/>
      <c r="L90" s="630"/>
      <c r="M90" s="216"/>
      <c r="N90" s="202"/>
      <c r="O90" s="202"/>
      <c r="P90" s="202"/>
      <c r="Q90" s="202"/>
      <c r="R90" s="202"/>
      <c r="S90" s="202"/>
      <c r="T90" s="202"/>
    </row>
    <row r="91" spans="2:20">
      <c r="B91" s="151"/>
      <c r="C91" s="151"/>
      <c r="D91" s="151"/>
      <c r="E91" s="151"/>
      <c r="F91" s="151"/>
      <c r="G91" s="151"/>
      <c r="H91" s="151"/>
      <c r="I91" s="151"/>
      <c r="J91" s="151"/>
      <c r="K91" s="151"/>
      <c r="L91" s="151"/>
      <c r="M91" s="151"/>
      <c r="N91" s="151"/>
      <c r="O91" s="151"/>
      <c r="P91" s="151"/>
      <c r="Q91" s="151"/>
      <c r="R91" s="151"/>
      <c r="S91" s="151"/>
      <c r="T91" s="151"/>
    </row>
    <row r="92" spans="2:20">
      <c r="B92" s="151"/>
      <c r="C92" s="151"/>
      <c r="D92" s="151"/>
      <c r="E92" s="151"/>
      <c r="F92" s="151"/>
      <c r="G92" s="151"/>
      <c r="H92" s="151"/>
      <c r="I92" s="151"/>
      <c r="J92" s="151"/>
      <c r="K92" s="151"/>
      <c r="L92" s="151"/>
      <c r="M92" s="151"/>
      <c r="N92" s="151"/>
      <c r="O92" s="151"/>
      <c r="P92" s="151"/>
      <c r="Q92" s="151"/>
      <c r="R92" s="151"/>
      <c r="S92" s="151"/>
      <c r="T92" s="151"/>
    </row>
    <row r="93" spans="2:20">
      <c r="B93" s="151"/>
      <c r="C93" s="151"/>
      <c r="D93" s="151"/>
      <c r="E93" s="151"/>
      <c r="F93" s="151"/>
      <c r="G93" s="151"/>
      <c r="H93" s="151"/>
      <c r="I93" s="151"/>
      <c r="J93" s="151"/>
      <c r="K93" s="151"/>
      <c r="L93" s="151"/>
      <c r="M93" s="151"/>
      <c r="N93" s="151"/>
      <c r="O93" s="151"/>
      <c r="P93" s="151"/>
      <c r="Q93" s="151"/>
      <c r="R93" s="151"/>
      <c r="S93" s="151"/>
      <c r="T93" s="151"/>
    </row>
    <row r="94" spans="2:20">
      <c r="B94" s="151"/>
      <c r="C94" s="151"/>
      <c r="D94" s="151"/>
      <c r="E94" s="151"/>
      <c r="F94" s="151"/>
      <c r="G94" s="151"/>
      <c r="H94" s="151"/>
      <c r="I94" s="151"/>
      <c r="J94" s="151"/>
      <c r="K94" s="151"/>
      <c r="L94" s="151"/>
      <c r="M94" s="151"/>
      <c r="N94" s="151"/>
      <c r="O94" s="151"/>
      <c r="P94" s="151"/>
      <c r="Q94" s="151"/>
      <c r="R94" s="151"/>
      <c r="S94" s="151"/>
      <c r="T94" s="151"/>
    </row>
    <row r="95" spans="2:20">
      <c r="B95" s="151"/>
      <c r="C95" s="151"/>
      <c r="D95" s="151"/>
      <c r="E95" s="151"/>
      <c r="F95" s="151"/>
      <c r="G95" s="151"/>
      <c r="H95" s="151"/>
      <c r="I95" s="151"/>
      <c r="J95" s="151"/>
      <c r="K95" s="151"/>
      <c r="L95" s="151"/>
      <c r="M95" s="151"/>
      <c r="N95" s="151"/>
      <c r="O95" s="151"/>
      <c r="P95" s="151"/>
      <c r="Q95" s="151"/>
      <c r="R95" s="151"/>
      <c r="S95" s="151"/>
      <c r="T95" s="151"/>
    </row>
    <row r="96" spans="2:20">
      <c r="B96" s="151"/>
      <c r="C96" s="151"/>
      <c r="D96" s="151"/>
      <c r="E96" s="151"/>
      <c r="F96" s="151"/>
      <c r="G96" s="151"/>
      <c r="H96" s="151"/>
      <c r="I96" s="151"/>
      <c r="J96" s="151"/>
      <c r="K96" s="151"/>
      <c r="L96" s="151"/>
      <c r="M96" s="151"/>
      <c r="N96" s="151"/>
      <c r="O96" s="151"/>
      <c r="P96" s="151"/>
      <c r="Q96" s="151"/>
      <c r="R96" s="151"/>
      <c r="S96" s="151"/>
      <c r="T96" s="151"/>
    </row>
    <row r="97" spans="2:20">
      <c r="B97" s="151"/>
      <c r="C97" s="151"/>
      <c r="D97" s="151"/>
      <c r="E97" s="151"/>
      <c r="F97" s="151"/>
      <c r="G97" s="151"/>
      <c r="H97" s="151"/>
      <c r="I97" s="151"/>
      <c r="J97" s="151"/>
      <c r="K97" s="151"/>
      <c r="L97" s="151"/>
      <c r="M97" s="151"/>
      <c r="N97" s="151"/>
      <c r="O97" s="151"/>
      <c r="P97" s="151"/>
      <c r="Q97" s="151"/>
      <c r="R97" s="151"/>
      <c r="S97" s="151"/>
      <c r="T97" s="151"/>
    </row>
    <row r="98" spans="2:20">
      <c r="B98" s="151"/>
      <c r="C98" s="151"/>
      <c r="D98" s="151"/>
      <c r="E98" s="151"/>
      <c r="F98" s="151"/>
      <c r="G98" s="151"/>
      <c r="H98" s="151"/>
      <c r="I98" s="151"/>
      <c r="J98" s="151"/>
      <c r="K98" s="151"/>
      <c r="L98" s="151"/>
      <c r="M98" s="151"/>
      <c r="N98" s="151"/>
      <c r="O98" s="151"/>
      <c r="P98" s="151"/>
      <c r="Q98" s="151"/>
      <c r="R98" s="151"/>
      <c r="S98" s="151"/>
      <c r="T98" s="151"/>
    </row>
    <row r="99" spans="2:20">
      <c r="B99" s="151"/>
      <c r="C99" s="151"/>
      <c r="D99" s="151"/>
      <c r="E99" s="151"/>
      <c r="F99" s="151"/>
      <c r="G99" s="151"/>
      <c r="H99" s="151"/>
      <c r="I99" s="151"/>
      <c r="J99" s="151"/>
      <c r="K99" s="151"/>
      <c r="L99" s="151"/>
      <c r="M99" s="151"/>
      <c r="N99" s="151"/>
      <c r="O99" s="151"/>
      <c r="P99" s="151"/>
      <c r="Q99" s="151"/>
      <c r="R99" s="151"/>
      <c r="S99" s="151"/>
      <c r="T99" s="151"/>
    </row>
    <row r="100" spans="2:20">
      <c r="B100" s="151"/>
      <c r="C100" s="151"/>
      <c r="D100" s="151"/>
      <c r="E100" s="151"/>
      <c r="F100" s="151"/>
      <c r="G100" s="151"/>
      <c r="H100" s="151"/>
      <c r="I100" s="151"/>
      <c r="J100" s="151"/>
      <c r="K100" s="151"/>
      <c r="L100" s="151"/>
      <c r="M100" s="151"/>
      <c r="N100" s="151"/>
      <c r="O100" s="151"/>
      <c r="P100" s="151"/>
      <c r="Q100" s="151"/>
      <c r="R100" s="151"/>
      <c r="S100" s="151"/>
      <c r="T100" s="151"/>
    </row>
    <row r="101" spans="2:20">
      <c r="B101" s="151"/>
      <c r="C101" s="151"/>
      <c r="D101" s="151"/>
      <c r="E101" s="151"/>
      <c r="F101" s="151"/>
      <c r="G101" s="151"/>
      <c r="H101" s="151"/>
      <c r="I101" s="151"/>
      <c r="J101" s="151"/>
      <c r="K101" s="151"/>
      <c r="L101" s="151"/>
      <c r="M101" s="151"/>
      <c r="N101" s="151"/>
      <c r="O101" s="151"/>
      <c r="P101" s="151"/>
      <c r="Q101" s="151"/>
      <c r="R101" s="151"/>
      <c r="S101" s="151"/>
      <c r="T101" s="151"/>
    </row>
    <row r="102" spans="2:20">
      <c r="B102" s="151"/>
      <c r="C102" s="151"/>
      <c r="D102" s="151"/>
      <c r="E102" s="151"/>
      <c r="F102" s="151"/>
      <c r="G102" s="151"/>
      <c r="H102" s="151"/>
      <c r="I102" s="151"/>
      <c r="J102" s="151"/>
      <c r="K102" s="151"/>
      <c r="L102" s="151"/>
      <c r="M102" s="151"/>
      <c r="N102" s="151"/>
      <c r="O102" s="151"/>
      <c r="P102" s="151"/>
      <c r="Q102" s="151"/>
      <c r="R102" s="151"/>
      <c r="S102" s="151"/>
      <c r="T102" s="151"/>
    </row>
    <row r="103" spans="2:20">
      <c r="B103" s="151"/>
      <c r="C103" s="151"/>
      <c r="D103" s="151"/>
      <c r="E103" s="151"/>
      <c r="F103" s="151"/>
      <c r="G103" s="151"/>
      <c r="H103" s="151"/>
      <c r="I103" s="151"/>
      <c r="J103" s="151"/>
      <c r="K103" s="151"/>
      <c r="L103" s="151"/>
      <c r="M103" s="151"/>
      <c r="N103" s="151"/>
      <c r="O103" s="151"/>
      <c r="P103" s="151"/>
      <c r="Q103" s="151"/>
      <c r="R103" s="151"/>
      <c r="S103" s="151"/>
      <c r="T103" s="151"/>
    </row>
    <row r="104" spans="2:20">
      <c r="B104" s="151"/>
      <c r="C104" s="151"/>
      <c r="D104" s="151"/>
      <c r="E104" s="151"/>
      <c r="F104" s="151"/>
      <c r="G104" s="151"/>
      <c r="H104" s="151"/>
      <c r="I104" s="151"/>
      <c r="J104" s="151"/>
      <c r="K104" s="151"/>
      <c r="L104" s="151"/>
      <c r="M104" s="151"/>
      <c r="N104" s="151"/>
      <c r="O104" s="151"/>
      <c r="P104" s="151"/>
      <c r="Q104" s="151"/>
      <c r="R104" s="151"/>
      <c r="S104" s="151"/>
      <c r="T104" s="151"/>
    </row>
    <row r="105" spans="2:20">
      <c r="B105" s="151"/>
      <c r="C105" s="151"/>
      <c r="D105" s="151"/>
      <c r="E105" s="151"/>
      <c r="F105" s="151"/>
      <c r="G105" s="151"/>
      <c r="H105" s="151"/>
      <c r="I105" s="151"/>
      <c r="J105" s="151"/>
      <c r="K105" s="151"/>
      <c r="L105" s="151"/>
      <c r="M105" s="151"/>
      <c r="N105" s="151"/>
      <c r="O105" s="151"/>
      <c r="P105" s="151"/>
      <c r="Q105" s="151"/>
      <c r="R105" s="151"/>
      <c r="S105" s="151"/>
      <c r="T105" s="151"/>
    </row>
    <row r="106" spans="2:20">
      <c r="B106" s="151"/>
      <c r="C106" s="151"/>
      <c r="D106" s="151"/>
      <c r="E106" s="151"/>
      <c r="F106" s="151"/>
      <c r="G106" s="151"/>
      <c r="H106" s="151"/>
      <c r="I106" s="151"/>
      <c r="J106" s="151"/>
      <c r="K106" s="151"/>
      <c r="L106" s="151"/>
      <c r="M106" s="151"/>
      <c r="N106" s="151"/>
      <c r="O106" s="151"/>
      <c r="P106" s="151"/>
      <c r="Q106" s="151"/>
      <c r="R106" s="151"/>
      <c r="S106" s="151"/>
      <c r="T106" s="151"/>
    </row>
    <row r="107" spans="2:20">
      <c r="B107" s="151"/>
      <c r="C107" s="151"/>
      <c r="D107" s="151"/>
      <c r="E107" s="151"/>
      <c r="F107" s="151"/>
      <c r="G107" s="151"/>
      <c r="H107" s="151"/>
      <c r="I107" s="151"/>
      <c r="J107" s="151"/>
      <c r="K107" s="151"/>
      <c r="L107" s="151"/>
      <c r="M107" s="151"/>
      <c r="N107" s="151"/>
      <c r="O107" s="151"/>
      <c r="P107" s="151"/>
      <c r="Q107" s="151"/>
      <c r="R107" s="151"/>
      <c r="S107" s="151"/>
      <c r="T107" s="151"/>
    </row>
    <row r="108" spans="2:20">
      <c r="B108" s="151"/>
      <c r="C108" s="151"/>
      <c r="D108" s="151"/>
      <c r="E108" s="151"/>
      <c r="F108" s="151"/>
      <c r="G108" s="151"/>
      <c r="H108" s="151"/>
      <c r="I108" s="151"/>
      <c r="J108" s="151"/>
      <c r="K108" s="151"/>
      <c r="L108" s="151"/>
      <c r="M108" s="151"/>
      <c r="N108" s="151"/>
      <c r="O108" s="151"/>
      <c r="P108" s="151"/>
      <c r="Q108" s="151"/>
      <c r="R108" s="151"/>
      <c r="S108" s="151"/>
      <c r="T108" s="151"/>
    </row>
    <row r="109" spans="2:20">
      <c r="B109" s="151"/>
      <c r="C109" s="151"/>
      <c r="D109" s="151"/>
      <c r="E109" s="151"/>
      <c r="F109" s="151"/>
      <c r="G109" s="151"/>
      <c r="H109" s="151"/>
      <c r="I109" s="151"/>
      <c r="J109" s="151"/>
      <c r="K109" s="151"/>
      <c r="L109" s="151"/>
      <c r="M109" s="151"/>
      <c r="N109" s="151"/>
      <c r="O109" s="151"/>
      <c r="P109" s="151"/>
      <c r="Q109" s="151"/>
      <c r="R109" s="151"/>
      <c r="S109" s="151"/>
      <c r="T109" s="151"/>
    </row>
    <row r="110" spans="2:20">
      <c r="B110" s="151"/>
      <c r="C110" s="151"/>
      <c r="D110" s="151"/>
      <c r="E110" s="151"/>
      <c r="F110" s="151"/>
      <c r="G110" s="151"/>
      <c r="H110" s="151"/>
      <c r="I110" s="151"/>
      <c r="J110" s="151"/>
      <c r="K110" s="151"/>
      <c r="L110" s="151"/>
      <c r="M110" s="151"/>
      <c r="N110" s="151"/>
      <c r="O110" s="151"/>
      <c r="P110" s="151"/>
      <c r="Q110" s="151"/>
      <c r="R110" s="151"/>
      <c r="S110" s="151"/>
      <c r="T110" s="151"/>
    </row>
    <row r="111" spans="2:20">
      <c r="B111" s="151"/>
      <c r="C111" s="151"/>
      <c r="D111" s="151"/>
      <c r="E111" s="151"/>
      <c r="F111" s="151"/>
      <c r="G111" s="151"/>
      <c r="H111" s="151"/>
      <c r="I111" s="151"/>
      <c r="J111" s="151"/>
      <c r="K111" s="151"/>
      <c r="L111" s="151"/>
      <c r="M111" s="151"/>
      <c r="N111" s="151"/>
      <c r="O111" s="151"/>
      <c r="P111" s="151"/>
      <c r="Q111" s="151"/>
      <c r="R111" s="151"/>
      <c r="S111" s="151"/>
      <c r="T111" s="151"/>
    </row>
    <row r="112" spans="2:20">
      <c r="B112" s="151"/>
      <c r="C112" s="151"/>
      <c r="D112" s="151"/>
      <c r="E112" s="151"/>
      <c r="F112" s="151"/>
      <c r="G112" s="151"/>
      <c r="H112" s="151"/>
      <c r="I112" s="151"/>
      <c r="J112" s="151"/>
      <c r="K112" s="151"/>
      <c r="L112" s="151"/>
      <c r="M112" s="151"/>
      <c r="N112" s="151"/>
      <c r="O112" s="151"/>
      <c r="P112" s="151"/>
      <c r="Q112" s="151"/>
      <c r="R112" s="151"/>
      <c r="S112" s="151"/>
      <c r="T112" s="151"/>
    </row>
    <row r="113" spans="2:20">
      <c r="B113" s="151"/>
      <c r="C113" s="151"/>
      <c r="D113" s="151"/>
      <c r="E113" s="151"/>
      <c r="F113" s="151"/>
      <c r="G113" s="151"/>
      <c r="H113" s="151"/>
      <c r="I113" s="151"/>
      <c r="J113" s="151"/>
      <c r="K113" s="151"/>
      <c r="L113" s="151"/>
      <c r="M113" s="151"/>
      <c r="N113" s="151"/>
      <c r="O113" s="151"/>
      <c r="P113" s="151"/>
      <c r="Q113" s="151"/>
      <c r="R113" s="151"/>
      <c r="S113" s="151"/>
      <c r="T113" s="151"/>
    </row>
    <row r="114" spans="2:20">
      <c r="B114" s="151"/>
      <c r="C114" s="151"/>
      <c r="D114" s="151"/>
      <c r="E114" s="151"/>
      <c r="F114" s="151"/>
      <c r="G114" s="151"/>
      <c r="H114" s="151"/>
      <c r="I114" s="151"/>
      <c r="J114" s="151"/>
      <c r="K114" s="151"/>
      <c r="L114" s="151"/>
      <c r="M114" s="151"/>
      <c r="N114" s="151"/>
      <c r="O114" s="151"/>
      <c r="P114" s="151"/>
      <c r="Q114" s="151"/>
      <c r="R114" s="151"/>
      <c r="S114" s="151"/>
      <c r="T114" s="151"/>
    </row>
    <row r="115" spans="2:20">
      <c r="B115" s="151"/>
      <c r="C115" s="151"/>
      <c r="D115" s="151"/>
      <c r="E115" s="151"/>
      <c r="F115" s="151"/>
      <c r="G115" s="151"/>
      <c r="H115" s="151"/>
      <c r="I115" s="151"/>
      <c r="J115" s="151"/>
      <c r="K115" s="151"/>
      <c r="L115" s="151"/>
      <c r="M115" s="151"/>
      <c r="N115" s="151"/>
      <c r="O115" s="151"/>
      <c r="P115" s="151"/>
      <c r="Q115" s="151"/>
      <c r="R115" s="151"/>
      <c r="S115" s="151"/>
      <c r="T115" s="151"/>
    </row>
    <row r="116" spans="2:20">
      <c r="B116" s="151"/>
      <c r="C116" s="151"/>
      <c r="D116" s="151"/>
      <c r="E116" s="151"/>
      <c r="F116" s="151"/>
      <c r="G116" s="151"/>
      <c r="H116" s="151"/>
      <c r="I116" s="151"/>
      <c r="J116" s="151"/>
      <c r="K116" s="151"/>
      <c r="L116" s="151"/>
      <c r="M116" s="151"/>
      <c r="N116" s="151"/>
      <c r="O116" s="151"/>
      <c r="P116" s="151"/>
      <c r="Q116" s="151"/>
      <c r="R116" s="151"/>
      <c r="S116" s="151"/>
      <c r="T116" s="151"/>
    </row>
    <row r="117" spans="2:20">
      <c r="B117" s="151"/>
      <c r="C117" s="151"/>
      <c r="D117" s="151"/>
      <c r="E117" s="151"/>
      <c r="F117" s="151"/>
      <c r="G117" s="151"/>
      <c r="H117" s="151"/>
      <c r="I117" s="151"/>
      <c r="J117" s="151"/>
      <c r="K117" s="151"/>
      <c r="L117" s="151"/>
      <c r="M117" s="151"/>
      <c r="N117" s="151"/>
      <c r="O117" s="151"/>
      <c r="P117" s="151"/>
      <c r="Q117" s="151"/>
      <c r="R117" s="151"/>
      <c r="S117" s="151"/>
      <c r="T117" s="151"/>
    </row>
  </sheetData>
  <sheetProtection password="EE98" sheet="1"/>
  <protectedRanges>
    <protectedRange sqref="L5:P5" name="PropertyName_1"/>
  </protectedRanges>
  <mergeCells count="37">
    <mergeCell ref="B1:S3"/>
    <mergeCell ref="E8:I8"/>
    <mergeCell ref="O8:S8"/>
    <mergeCell ref="F53:H53"/>
    <mergeCell ref="L5:P5"/>
    <mergeCell ref="P53:R53"/>
    <mergeCell ref="E51:I51"/>
    <mergeCell ref="O51:S51"/>
    <mergeCell ref="C5:I5"/>
    <mergeCell ref="J53:J54"/>
    <mergeCell ref="N57:T57"/>
    <mergeCell ref="F54:H54"/>
    <mergeCell ref="P54:R54"/>
    <mergeCell ref="B16:B29"/>
    <mergeCell ref="L16:L29"/>
    <mergeCell ref="D40:J40"/>
    <mergeCell ref="N40:T40"/>
    <mergeCell ref="D41:J41"/>
    <mergeCell ref="N41:T41"/>
    <mergeCell ref="E35:I35"/>
    <mergeCell ref="O35:S35"/>
    <mergeCell ref="S5:T5"/>
    <mergeCell ref="B79:B90"/>
    <mergeCell ref="L79:L90"/>
    <mergeCell ref="D14:I14"/>
    <mergeCell ref="D13:I13"/>
    <mergeCell ref="N13:S13"/>
    <mergeCell ref="N14:S14"/>
    <mergeCell ref="B59:B70"/>
    <mergeCell ref="L59:L70"/>
    <mergeCell ref="D76:J76"/>
    <mergeCell ref="N76:T76"/>
    <mergeCell ref="D77:J77"/>
    <mergeCell ref="N77:T77"/>
    <mergeCell ref="D56:J56"/>
    <mergeCell ref="N56:T56"/>
    <mergeCell ref="D57:J57"/>
  </mergeCells>
  <pageMargins left="0.7" right="0.7" top="0.75" bottom="0.75" header="0.3" footer="0.3"/>
  <pageSetup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0"/>
  <sheetViews>
    <sheetView view="pageBreakPreview" zoomScale="60" zoomScaleNormal="100" workbookViewId="0">
      <selection activeCell="H6" sqref="H6"/>
    </sheetView>
  </sheetViews>
  <sheetFormatPr defaultRowHeight="15"/>
  <cols>
    <col min="1" max="1" width="4.6640625" customWidth="1"/>
    <col min="14" max="14" width="9.77734375" customWidth="1"/>
    <col min="15" max="15" width="11.21875" customWidth="1"/>
  </cols>
  <sheetData>
    <row r="1" spans="2:20">
      <c r="B1" s="622" t="s">
        <v>208</v>
      </c>
      <c r="C1" s="622"/>
      <c r="D1" s="622"/>
      <c r="E1" s="622"/>
      <c r="F1" s="622"/>
      <c r="G1" s="622"/>
      <c r="H1" s="622"/>
      <c r="I1" s="622"/>
      <c r="J1" s="622"/>
      <c r="K1" s="622"/>
      <c r="L1" s="622"/>
      <c r="M1" s="622"/>
      <c r="N1" s="622"/>
      <c r="O1" s="622"/>
      <c r="P1" s="622"/>
      <c r="Q1" s="622"/>
      <c r="R1" s="622"/>
      <c r="S1" s="622"/>
    </row>
    <row r="2" spans="2:20">
      <c r="B2" s="622"/>
      <c r="C2" s="622"/>
      <c r="D2" s="622"/>
      <c r="E2" s="622"/>
      <c r="F2" s="622"/>
      <c r="G2" s="622"/>
      <c r="H2" s="622"/>
      <c r="I2" s="622"/>
      <c r="J2" s="622"/>
      <c r="K2" s="622"/>
      <c r="L2" s="622"/>
      <c r="M2" s="622"/>
      <c r="N2" s="622"/>
      <c r="O2" s="622"/>
      <c r="P2" s="622"/>
      <c r="Q2" s="622"/>
      <c r="R2" s="622"/>
      <c r="S2" s="622"/>
    </row>
    <row r="3" spans="2:20" ht="3.6" customHeight="1" thickBot="1">
      <c r="B3" s="623"/>
      <c r="C3" s="623"/>
      <c r="D3" s="623"/>
      <c r="E3" s="623"/>
      <c r="F3" s="623"/>
      <c r="G3" s="623"/>
      <c r="H3" s="623"/>
      <c r="I3" s="623"/>
      <c r="J3" s="623"/>
      <c r="K3" s="623"/>
      <c r="L3" s="623"/>
      <c r="M3" s="623"/>
      <c r="N3" s="623"/>
      <c r="O3" s="623"/>
      <c r="P3" s="623"/>
      <c r="Q3" s="623"/>
      <c r="R3" s="623"/>
      <c r="S3" s="623"/>
    </row>
    <row r="5" spans="2:20" ht="18">
      <c r="B5" s="674" t="s">
        <v>123</v>
      </c>
      <c r="C5" s="675"/>
      <c r="D5" s="675"/>
      <c r="E5" s="676"/>
      <c r="G5" s="483" t="s">
        <v>148</v>
      </c>
      <c r="H5" s="673">
        <v>42552</v>
      </c>
      <c r="I5" s="673"/>
      <c r="J5" s="483" t="s">
        <v>149</v>
      </c>
      <c r="K5" s="673">
        <v>42916</v>
      </c>
      <c r="L5" s="673"/>
      <c r="P5" s="588" t="str">
        <f>+'CSJ RentRoll'!$K$3</f>
        <v>Property Name</v>
      </c>
      <c r="Q5" s="589"/>
      <c r="R5" s="589"/>
      <c r="S5" s="590"/>
      <c r="T5" s="49"/>
    </row>
    <row r="7" spans="2:20" ht="21" thickBot="1">
      <c r="B7" s="671" t="s">
        <v>121</v>
      </c>
      <c r="C7" s="671"/>
      <c r="D7" s="671"/>
      <c r="E7" s="671"/>
      <c r="F7" s="671"/>
      <c r="G7" s="671"/>
      <c r="H7" s="671"/>
      <c r="I7" s="671"/>
      <c r="J7" s="671"/>
      <c r="K7" s="671"/>
      <c r="L7" s="671"/>
      <c r="M7" s="671"/>
      <c r="N7" s="672"/>
      <c r="O7" s="672"/>
      <c r="P7" s="671"/>
      <c r="Q7" s="671"/>
      <c r="R7" s="671"/>
      <c r="S7" s="671"/>
    </row>
    <row r="8" spans="2:20" ht="16.5" thickBot="1">
      <c r="N8" s="663" t="s">
        <v>202</v>
      </c>
      <c r="O8" s="664"/>
      <c r="P8" s="667" t="s">
        <v>158</v>
      </c>
      <c r="Q8" s="667"/>
      <c r="R8" s="667"/>
      <c r="S8" s="668"/>
    </row>
    <row r="9" spans="2:20" ht="71.45" customHeight="1" thickBot="1">
      <c r="B9" s="36" t="s">
        <v>1</v>
      </c>
      <c r="C9" s="37" t="s">
        <v>2</v>
      </c>
      <c r="D9" s="36" t="s">
        <v>12</v>
      </c>
      <c r="E9" s="36" t="s">
        <v>3</v>
      </c>
      <c r="F9" s="38" t="s">
        <v>105</v>
      </c>
      <c r="G9" s="38" t="s">
        <v>106</v>
      </c>
      <c r="H9" s="118" t="s">
        <v>37</v>
      </c>
      <c r="I9" s="39" t="s">
        <v>44</v>
      </c>
      <c r="J9" s="40" t="s">
        <v>120</v>
      </c>
      <c r="K9" s="117" t="s">
        <v>15</v>
      </c>
      <c r="L9" s="42" t="s">
        <v>33</v>
      </c>
      <c r="M9" s="43" t="s">
        <v>193</v>
      </c>
      <c r="N9" s="461" t="s">
        <v>209</v>
      </c>
      <c r="O9" s="461" t="s">
        <v>210</v>
      </c>
      <c r="P9" s="35" t="s">
        <v>10</v>
      </c>
      <c r="Q9" s="35" t="s">
        <v>4</v>
      </c>
      <c r="R9" s="44" t="s">
        <v>24</v>
      </c>
      <c r="S9" s="280" t="s">
        <v>157</v>
      </c>
    </row>
    <row r="10" spans="2:20" ht="15.75">
      <c r="B10" s="377"/>
      <c r="C10" s="378"/>
      <c r="D10" s="379"/>
      <c r="E10" s="379"/>
      <c r="F10" s="379"/>
      <c r="G10" s="379"/>
      <c r="H10" s="379"/>
      <c r="I10" s="379"/>
      <c r="J10" s="379"/>
      <c r="K10" s="379"/>
      <c r="L10" s="446"/>
      <c r="M10" s="446"/>
      <c r="N10" s="484"/>
      <c r="O10" s="446"/>
      <c r="P10" s="379"/>
      <c r="Q10" s="379"/>
      <c r="R10" s="448"/>
      <c r="S10" s="378"/>
    </row>
    <row r="11" spans="2:20">
      <c r="B11" s="380"/>
      <c r="C11" s="380"/>
      <c r="D11" s="380"/>
      <c r="E11" s="380"/>
      <c r="F11" s="380"/>
      <c r="G11" s="380"/>
      <c r="H11" s="380"/>
      <c r="I11" s="380"/>
      <c r="J11" s="380"/>
      <c r="K11" s="380"/>
      <c r="L11" s="447"/>
      <c r="M11" s="447"/>
      <c r="N11" s="447"/>
      <c r="O11" s="447"/>
      <c r="P11" s="380"/>
      <c r="Q11" s="380"/>
      <c r="R11" s="449"/>
      <c r="S11" s="380"/>
    </row>
    <row r="12" spans="2:20">
      <c r="B12" s="380"/>
      <c r="C12" s="380"/>
      <c r="D12" s="380"/>
      <c r="E12" s="380"/>
      <c r="F12" s="380"/>
      <c r="G12" s="380"/>
      <c r="H12" s="380"/>
      <c r="I12" s="380"/>
      <c r="J12" s="380"/>
      <c r="K12" s="380"/>
      <c r="L12" s="447"/>
      <c r="M12" s="447"/>
      <c r="N12" s="447"/>
      <c r="O12" s="447"/>
      <c r="P12" s="380"/>
      <c r="Q12" s="380"/>
      <c r="R12" s="449"/>
      <c r="S12" s="380"/>
    </row>
    <row r="13" spans="2:20">
      <c r="B13" s="380"/>
      <c r="C13" s="380"/>
      <c r="D13" s="380"/>
      <c r="E13" s="380"/>
      <c r="F13" s="380"/>
      <c r="G13" s="380"/>
      <c r="H13" s="380"/>
      <c r="I13" s="380"/>
      <c r="J13" s="380"/>
      <c r="K13" s="380"/>
      <c r="L13" s="447"/>
      <c r="M13" s="447"/>
      <c r="N13" s="447"/>
      <c r="O13" s="447"/>
      <c r="P13" s="380"/>
      <c r="Q13" s="380"/>
      <c r="R13" s="449"/>
      <c r="S13" s="380"/>
    </row>
    <row r="14" spans="2:20">
      <c r="B14" s="380"/>
      <c r="C14" s="380"/>
      <c r="D14" s="380"/>
      <c r="E14" s="380"/>
      <c r="F14" s="380"/>
      <c r="G14" s="380"/>
      <c r="H14" s="380"/>
      <c r="I14" s="380"/>
      <c r="J14" s="380"/>
      <c r="K14" s="380"/>
      <c r="L14" s="447"/>
      <c r="M14" s="447"/>
      <c r="N14" s="447"/>
      <c r="O14" s="447"/>
      <c r="P14" s="380"/>
      <c r="Q14" s="380"/>
      <c r="R14" s="449"/>
      <c r="S14" s="380"/>
    </row>
    <row r="15" spans="2:20">
      <c r="B15" s="380"/>
      <c r="C15" s="380"/>
      <c r="D15" s="380"/>
      <c r="E15" s="380"/>
      <c r="F15" s="380"/>
      <c r="G15" s="380"/>
      <c r="H15" s="380"/>
      <c r="I15" s="380"/>
      <c r="J15" s="380"/>
      <c r="K15" s="380"/>
      <c r="L15" s="447"/>
      <c r="M15" s="447"/>
      <c r="N15" s="447"/>
      <c r="O15" s="447"/>
      <c r="P15" s="380"/>
      <c r="Q15" s="380"/>
      <c r="R15" s="449"/>
      <c r="S15" s="380"/>
    </row>
    <row r="16" spans="2:20">
      <c r="B16" s="380"/>
      <c r="C16" s="380"/>
      <c r="D16" s="380"/>
      <c r="E16" s="380"/>
      <c r="F16" s="380"/>
      <c r="G16" s="380"/>
      <c r="H16" s="380"/>
      <c r="I16" s="380"/>
      <c r="J16" s="380"/>
      <c r="K16" s="380"/>
      <c r="L16" s="447"/>
      <c r="M16" s="447"/>
      <c r="N16" s="447"/>
      <c r="O16" s="447"/>
      <c r="P16" s="380"/>
      <c r="Q16" s="380"/>
      <c r="R16" s="449"/>
      <c r="S16" s="380"/>
    </row>
    <row r="17" spans="2:19">
      <c r="B17" s="380"/>
      <c r="C17" s="380"/>
      <c r="D17" s="380"/>
      <c r="E17" s="380"/>
      <c r="F17" s="380"/>
      <c r="G17" s="380"/>
      <c r="H17" s="380"/>
      <c r="I17" s="380"/>
      <c r="J17" s="380"/>
      <c r="K17" s="380"/>
      <c r="L17" s="447"/>
      <c r="M17" s="447"/>
      <c r="N17" s="447"/>
      <c r="O17" s="447"/>
      <c r="P17" s="380"/>
      <c r="Q17" s="380"/>
      <c r="R17" s="449"/>
      <c r="S17" s="380"/>
    </row>
    <row r="18" spans="2:19">
      <c r="B18" s="380"/>
      <c r="C18" s="380"/>
      <c r="D18" s="380"/>
      <c r="E18" s="380"/>
      <c r="F18" s="380"/>
      <c r="G18" s="380"/>
      <c r="H18" s="380"/>
      <c r="I18" s="380"/>
      <c r="J18" s="380"/>
      <c r="K18" s="380"/>
      <c r="L18" s="447"/>
      <c r="M18" s="447"/>
      <c r="N18" s="447"/>
      <c r="O18" s="447"/>
      <c r="P18" s="380"/>
      <c r="Q18" s="380"/>
      <c r="R18" s="449"/>
      <c r="S18" s="380"/>
    </row>
    <row r="19" spans="2:19">
      <c r="B19" s="380"/>
      <c r="C19" s="380"/>
      <c r="D19" s="380"/>
      <c r="E19" s="380"/>
      <c r="F19" s="380"/>
      <c r="G19" s="380"/>
      <c r="H19" s="380"/>
      <c r="I19" s="380"/>
      <c r="J19" s="380"/>
      <c r="K19" s="380"/>
      <c r="L19" s="447"/>
      <c r="M19" s="447"/>
      <c r="N19" s="447"/>
      <c r="O19" s="447"/>
      <c r="P19" s="380"/>
      <c r="Q19" s="380"/>
      <c r="R19" s="449"/>
      <c r="S19" s="380"/>
    </row>
    <row r="20" spans="2:19">
      <c r="B20" s="380"/>
      <c r="C20" s="380"/>
      <c r="D20" s="380"/>
      <c r="E20" s="380"/>
      <c r="F20" s="380"/>
      <c r="G20" s="380"/>
      <c r="H20" s="380"/>
      <c r="I20" s="380"/>
      <c r="J20" s="380"/>
      <c r="K20" s="380"/>
      <c r="L20" s="447"/>
      <c r="M20" s="447"/>
      <c r="N20" s="447"/>
      <c r="O20" s="447"/>
      <c r="P20" s="380"/>
      <c r="Q20" s="380"/>
      <c r="R20" s="449"/>
      <c r="S20" s="380"/>
    </row>
    <row r="21" spans="2:19">
      <c r="B21" s="380"/>
      <c r="C21" s="380"/>
      <c r="D21" s="380"/>
      <c r="E21" s="380"/>
      <c r="F21" s="380"/>
      <c r="G21" s="380"/>
      <c r="H21" s="380"/>
      <c r="I21" s="380"/>
      <c r="J21" s="380"/>
      <c r="K21" s="380"/>
      <c r="L21" s="447"/>
      <c r="M21" s="447"/>
      <c r="N21" s="447"/>
      <c r="O21" s="447"/>
      <c r="P21" s="380"/>
      <c r="Q21" s="380"/>
      <c r="R21" s="449"/>
      <c r="S21" s="380"/>
    </row>
    <row r="22" spans="2:19">
      <c r="B22" s="380"/>
      <c r="C22" s="380"/>
      <c r="D22" s="380"/>
      <c r="E22" s="380"/>
      <c r="F22" s="380"/>
      <c r="G22" s="380"/>
      <c r="H22" s="380"/>
      <c r="I22" s="380"/>
      <c r="J22" s="380"/>
      <c r="K22" s="380"/>
      <c r="L22" s="447"/>
      <c r="M22" s="447"/>
      <c r="N22" s="447"/>
      <c r="O22" s="447"/>
      <c r="P22" s="380"/>
      <c r="Q22" s="380"/>
      <c r="R22" s="449"/>
      <c r="S22" s="380"/>
    </row>
    <row r="23" spans="2:19">
      <c r="B23" s="380"/>
      <c r="C23" s="380"/>
      <c r="D23" s="380"/>
      <c r="E23" s="380"/>
      <c r="F23" s="380"/>
      <c r="G23" s="380"/>
      <c r="H23" s="380"/>
      <c r="I23" s="380"/>
      <c r="J23" s="380"/>
      <c r="K23" s="380"/>
      <c r="L23" s="447"/>
      <c r="M23" s="447"/>
      <c r="N23" s="447"/>
      <c r="O23" s="447"/>
      <c r="P23" s="380"/>
      <c r="Q23" s="380"/>
      <c r="R23" s="449"/>
      <c r="S23" s="380"/>
    </row>
    <row r="24" spans="2:19">
      <c r="B24" s="380"/>
      <c r="C24" s="380"/>
      <c r="D24" s="380"/>
      <c r="E24" s="380"/>
      <c r="F24" s="380"/>
      <c r="G24" s="380"/>
      <c r="H24" s="380"/>
      <c r="I24" s="380"/>
      <c r="J24" s="380"/>
      <c r="K24" s="380"/>
      <c r="L24" s="447"/>
      <c r="M24" s="447"/>
      <c r="N24" s="447"/>
      <c r="O24" s="447"/>
      <c r="P24" s="380"/>
      <c r="Q24" s="380"/>
      <c r="R24" s="449"/>
      <c r="S24" s="380"/>
    </row>
    <row r="25" spans="2:19">
      <c r="B25" s="380"/>
      <c r="C25" s="380"/>
      <c r="D25" s="380"/>
      <c r="E25" s="380"/>
      <c r="F25" s="380"/>
      <c r="G25" s="380"/>
      <c r="H25" s="380"/>
      <c r="I25" s="380"/>
      <c r="J25" s="380"/>
      <c r="K25" s="380"/>
      <c r="L25" s="447"/>
      <c r="M25" s="447"/>
      <c r="N25" s="447"/>
      <c r="O25" s="447"/>
      <c r="P25" s="380"/>
      <c r="Q25" s="380"/>
      <c r="R25" s="449"/>
      <c r="S25" s="380"/>
    </row>
    <row r="26" spans="2:19">
      <c r="B26" s="380"/>
      <c r="C26" s="380"/>
      <c r="D26" s="380"/>
      <c r="E26" s="380"/>
      <c r="F26" s="380"/>
      <c r="G26" s="380"/>
      <c r="H26" s="380"/>
      <c r="I26" s="380"/>
      <c r="J26" s="380"/>
      <c r="K26" s="380"/>
      <c r="L26" s="447"/>
      <c r="M26" s="447"/>
      <c r="N26" s="447"/>
      <c r="O26" s="447"/>
      <c r="P26" s="380"/>
      <c r="Q26" s="380"/>
      <c r="R26" s="449"/>
      <c r="S26" s="380"/>
    </row>
    <row r="27" spans="2:19">
      <c r="B27" s="380"/>
      <c r="C27" s="380"/>
      <c r="D27" s="380"/>
      <c r="E27" s="380"/>
      <c r="F27" s="380"/>
      <c r="G27" s="380"/>
      <c r="H27" s="380"/>
      <c r="I27" s="380"/>
      <c r="J27" s="380"/>
      <c r="K27" s="380"/>
      <c r="L27" s="447"/>
      <c r="M27" s="447"/>
      <c r="N27" s="447"/>
      <c r="O27" s="447"/>
      <c r="P27" s="380"/>
      <c r="Q27" s="380"/>
      <c r="R27" s="449"/>
      <c r="S27" s="380"/>
    </row>
    <row r="28" spans="2:19">
      <c r="B28" s="380"/>
      <c r="C28" s="380"/>
      <c r="D28" s="380"/>
      <c r="E28" s="380"/>
      <c r="F28" s="380"/>
      <c r="G28" s="380"/>
      <c r="H28" s="380"/>
      <c r="I28" s="380"/>
      <c r="J28" s="380"/>
      <c r="K28" s="380"/>
      <c r="L28" s="447"/>
      <c r="M28" s="447"/>
      <c r="N28" s="447"/>
      <c r="O28" s="447"/>
      <c r="P28" s="380"/>
      <c r="Q28" s="380"/>
      <c r="R28" s="449"/>
      <c r="S28" s="380"/>
    </row>
    <row r="29" spans="2:19">
      <c r="B29" s="380"/>
      <c r="C29" s="380"/>
      <c r="D29" s="380"/>
      <c r="E29" s="380"/>
      <c r="F29" s="380"/>
      <c r="G29" s="380"/>
      <c r="H29" s="380"/>
      <c r="I29" s="380"/>
      <c r="J29" s="380"/>
      <c r="K29" s="380"/>
      <c r="L29" s="447"/>
      <c r="M29" s="447"/>
      <c r="N29" s="447"/>
      <c r="O29" s="447"/>
      <c r="P29" s="380"/>
      <c r="Q29" s="380"/>
      <c r="R29" s="449"/>
      <c r="S29" s="380"/>
    </row>
    <row r="30" spans="2:19">
      <c r="B30" s="380"/>
      <c r="C30" s="380"/>
      <c r="D30" s="380"/>
      <c r="E30" s="380"/>
      <c r="F30" s="380"/>
      <c r="G30" s="380"/>
      <c r="H30" s="380"/>
      <c r="I30" s="380"/>
      <c r="J30" s="380"/>
      <c r="K30" s="380"/>
      <c r="L30" s="447"/>
      <c r="M30" s="447"/>
      <c r="N30" s="447"/>
      <c r="O30" s="447"/>
      <c r="P30" s="380"/>
      <c r="Q30" s="380"/>
      <c r="R30" s="449"/>
      <c r="S30" s="380"/>
    </row>
    <row r="31" spans="2:19">
      <c r="B31" s="380"/>
      <c r="C31" s="380"/>
      <c r="D31" s="380"/>
      <c r="E31" s="380"/>
      <c r="F31" s="380"/>
      <c r="G31" s="380"/>
      <c r="H31" s="380"/>
      <c r="I31" s="380"/>
      <c r="J31" s="380"/>
      <c r="K31" s="380"/>
      <c r="L31" s="447"/>
      <c r="M31" s="447"/>
      <c r="N31" s="447"/>
      <c r="O31" s="447"/>
      <c r="P31" s="380"/>
      <c r="Q31" s="380"/>
      <c r="R31" s="449"/>
      <c r="S31" s="380"/>
    </row>
    <row r="34" spans="2:19" ht="20.25">
      <c r="B34" s="671" t="s">
        <v>122</v>
      </c>
      <c r="C34" s="671"/>
      <c r="D34" s="671"/>
      <c r="E34" s="671"/>
      <c r="F34" s="671"/>
      <c r="G34" s="671"/>
      <c r="H34" s="671"/>
      <c r="I34" s="671"/>
      <c r="J34" s="671"/>
      <c r="K34" s="671"/>
      <c r="L34" s="671"/>
      <c r="M34" s="671"/>
      <c r="N34" s="671"/>
      <c r="O34" s="671"/>
      <c r="P34" s="671"/>
      <c r="Q34" s="671"/>
      <c r="R34" s="671"/>
      <c r="S34" s="671"/>
    </row>
    <row r="35" spans="2:19" ht="15.75" thickBot="1"/>
    <row r="36" spans="2:19" ht="16.5" thickBot="1">
      <c r="N36" s="665" t="s">
        <v>202</v>
      </c>
      <c r="O36" s="666"/>
      <c r="P36" s="669" t="s">
        <v>32</v>
      </c>
      <c r="Q36" s="670"/>
      <c r="R36" s="670"/>
      <c r="S36" s="670"/>
    </row>
    <row r="37" spans="2:19" ht="67.150000000000006" customHeight="1" thickBot="1">
      <c r="B37" s="36" t="s">
        <v>1</v>
      </c>
      <c r="C37" s="37" t="s">
        <v>2</v>
      </c>
      <c r="D37" s="36" t="s">
        <v>12</v>
      </c>
      <c r="E37" s="36" t="s">
        <v>3</v>
      </c>
      <c r="F37" s="38" t="s">
        <v>105</v>
      </c>
      <c r="G37" s="38" t="s">
        <v>106</v>
      </c>
      <c r="H37" s="118" t="s">
        <v>37</v>
      </c>
      <c r="I37" s="39" t="s">
        <v>44</v>
      </c>
      <c r="J37" s="40" t="s">
        <v>120</v>
      </c>
      <c r="K37" s="117" t="s">
        <v>15</v>
      </c>
      <c r="L37" s="42" t="s">
        <v>192</v>
      </c>
      <c r="M37" s="43" t="s">
        <v>7</v>
      </c>
      <c r="N37" s="461" t="s">
        <v>209</v>
      </c>
      <c r="O37" s="461" t="s">
        <v>210</v>
      </c>
      <c r="P37" s="159" t="s">
        <v>5</v>
      </c>
      <c r="Q37" s="116" t="s">
        <v>4</v>
      </c>
      <c r="R37" s="33" t="s">
        <v>14</v>
      </c>
      <c r="S37" s="34" t="s">
        <v>119</v>
      </c>
    </row>
    <row r="38" spans="2:19" ht="15.75">
      <c r="B38" s="381"/>
      <c r="C38" s="382"/>
      <c r="D38" s="379"/>
      <c r="E38" s="379"/>
      <c r="F38" s="379"/>
      <c r="G38" s="379"/>
      <c r="H38" s="379"/>
      <c r="I38" s="379"/>
      <c r="J38" s="379"/>
      <c r="K38" s="379"/>
      <c r="L38" s="450"/>
      <c r="M38" s="450"/>
      <c r="N38" s="482"/>
      <c r="O38" s="482"/>
      <c r="P38" s="380"/>
      <c r="Q38" s="380"/>
      <c r="R38" s="449"/>
      <c r="S38" s="380"/>
    </row>
    <row r="39" spans="2:19">
      <c r="B39" s="380"/>
      <c r="C39" s="380"/>
      <c r="D39" s="380"/>
      <c r="E39" s="380"/>
      <c r="F39" s="380"/>
      <c r="G39" s="380"/>
      <c r="H39" s="380"/>
      <c r="I39" s="380"/>
      <c r="J39" s="380"/>
      <c r="K39" s="380"/>
      <c r="L39" s="449"/>
      <c r="M39" s="449"/>
      <c r="N39" s="449"/>
      <c r="O39" s="449"/>
      <c r="P39" s="380"/>
      <c r="Q39" s="380"/>
      <c r="R39" s="449"/>
      <c r="S39" s="380"/>
    </row>
    <row r="40" spans="2:19">
      <c r="B40" s="380"/>
      <c r="C40" s="380"/>
      <c r="D40" s="380"/>
      <c r="E40" s="380"/>
      <c r="F40" s="380"/>
      <c r="G40" s="380"/>
      <c r="H40" s="380"/>
      <c r="I40" s="380"/>
      <c r="J40" s="380"/>
      <c r="K40" s="380"/>
      <c r="L40" s="449"/>
      <c r="M40" s="449"/>
      <c r="N40" s="449"/>
      <c r="O40" s="449"/>
      <c r="P40" s="380"/>
      <c r="Q40" s="380"/>
      <c r="R40" s="449"/>
      <c r="S40" s="380"/>
    </row>
    <row r="41" spans="2:19">
      <c r="B41" s="380"/>
      <c r="C41" s="380"/>
      <c r="D41" s="380"/>
      <c r="E41" s="380"/>
      <c r="F41" s="380"/>
      <c r="G41" s="380"/>
      <c r="H41" s="380"/>
      <c r="I41" s="380"/>
      <c r="J41" s="380"/>
      <c r="K41" s="380"/>
      <c r="L41" s="449"/>
      <c r="M41" s="449"/>
      <c r="N41" s="449"/>
      <c r="O41" s="449"/>
      <c r="P41" s="380"/>
      <c r="Q41" s="380"/>
      <c r="R41" s="449"/>
      <c r="S41" s="380"/>
    </row>
    <row r="42" spans="2:19">
      <c r="B42" s="380"/>
      <c r="C42" s="380"/>
      <c r="D42" s="380"/>
      <c r="E42" s="380"/>
      <c r="F42" s="380"/>
      <c r="G42" s="380"/>
      <c r="H42" s="380"/>
      <c r="I42" s="380"/>
      <c r="J42" s="380"/>
      <c r="K42" s="380"/>
      <c r="L42" s="449"/>
      <c r="M42" s="449"/>
      <c r="N42" s="449"/>
      <c r="O42" s="449"/>
      <c r="P42" s="380"/>
      <c r="Q42" s="380"/>
      <c r="R42" s="449"/>
      <c r="S42" s="380"/>
    </row>
    <row r="43" spans="2:19">
      <c r="B43" s="380"/>
      <c r="C43" s="380"/>
      <c r="D43" s="380"/>
      <c r="E43" s="380"/>
      <c r="F43" s="380"/>
      <c r="G43" s="380"/>
      <c r="H43" s="380"/>
      <c r="I43" s="380"/>
      <c r="J43" s="380"/>
      <c r="K43" s="380"/>
      <c r="L43" s="449"/>
      <c r="M43" s="449"/>
      <c r="N43" s="449"/>
      <c r="O43" s="449"/>
      <c r="P43" s="380"/>
      <c r="Q43" s="380"/>
      <c r="R43" s="449"/>
      <c r="S43" s="380"/>
    </row>
    <row r="44" spans="2:19">
      <c r="B44" s="380"/>
      <c r="C44" s="380"/>
      <c r="D44" s="380"/>
      <c r="E44" s="380"/>
      <c r="F44" s="380"/>
      <c r="G44" s="380"/>
      <c r="H44" s="380"/>
      <c r="I44" s="380"/>
      <c r="J44" s="380"/>
      <c r="K44" s="380"/>
      <c r="L44" s="449"/>
      <c r="M44" s="449"/>
      <c r="N44" s="449"/>
      <c r="O44" s="449"/>
      <c r="P44" s="380"/>
      <c r="Q44" s="380"/>
      <c r="R44" s="449"/>
      <c r="S44" s="380"/>
    </row>
    <row r="45" spans="2:19">
      <c r="B45" s="380"/>
      <c r="C45" s="380"/>
      <c r="D45" s="380"/>
      <c r="E45" s="380"/>
      <c r="F45" s="380"/>
      <c r="G45" s="380"/>
      <c r="H45" s="380"/>
      <c r="I45" s="380"/>
      <c r="J45" s="380"/>
      <c r="K45" s="380"/>
      <c r="L45" s="449"/>
      <c r="M45" s="449"/>
      <c r="N45" s="449"/>
      <c r="O45" s="449"/>
      <c r="P45" s="380"/>
      <c r="Q45" s="380"/>
      <c r="R45" s="449"/>
      <c r="S45" s="380"/>
    </row>
    <row r="46" spans="2:19">
      <c r="B46" s="380"/>
      <c r="C46" s="380"/>
      <c r="D46" s="380"/>
      <c r="E46" s="380"/>
      <c r="F46" s="380"/>
      <c r="G46" s="380"/>
      <c r="H46" s="380"/>
      <c r="I46" s="380"/>
      <c r="J46" s="380"/>
      <c r="K46" s="380"/>
      <c r="L46" s="449"/>
      <c r="M46" s="449"/>
      <c r="N46" s="449"/>
      <c r="O46" s="449"/>
      <c r="P46" s="380"/>
      <c r="Q46" s="380"/>
      <c r="R46" s="449"/>
      <c r="S46" s="380"/>
    </row>
    <row r="47" spans="2:19">
      <c r="B47" s="380"/>
      <c r="C47" s="380"/>
      <c r="D47" s="380"/>
      <c r="E47" s="380"/>
      <c r="F47" s="380"/>
      <c r="G47" s="380"/>
      <c r="H47" s="380"/>
      <c r="I47" s="380"/>
      <c r="J47" s="380"/>
      <c r="K47" s="380"/>
      <c r="L47" s="449"/>
      <c r="M47" s="449"/>
      <c r="N47" s="449"/>
      <c r="O47" s="449"/>
      <c r="P47" s="380"/>
      <c r="Q47" s="380"/>
      <c r="R47" s="449"/>
      <c r="S47" s="380"/>
    </row>
    <row r="48" spans="2:19">
      <c r="B48" s="380"/>
      <c r="C48" s="380"/>
      <c r="D48" s="380"/>
      <c r="E48" s="380"/>
      <c r="F48" s="380"/>
      <c r="G48" s="380"/>
      <c r="H48" s="380"/>
      <c r="I48" s="380"/>
      <c r="J48" s="380"/>
      <c r="K48" s="380"/>
      <c r="L48" s="449"/>
      <c r="M48" s="449"/>
      <c r="N48" s="449"/>
      <c r="O48" s="449"/>
      <c r="P48" s="380"/>
      <c r="Q48" s="380"/>
      <c r="R48" s="449"/>
      <c r="S48" s="380"/>
    </row>
    <row r="49" spans="2:19">
      <c r="B49" s="380"/>
      <c r="C49" s="380"/>
      <c r="D49" s="380"/>
      <c r="E49" s="380"/>
      <c r="F49" s="380"/>
      <c r="G49" s="380"/>
      <c r="H49" s="380"/>
      <c r="I49" s="380"/>
      <c r="J49" s="380"/>
      <c r="K49" s="380"/>
      <c r="L49" s="449"/>
      <c r="M49" s="449"/>
      <c r="N49" s="449"/>
      <c r="O49" s="449"/>
      <c r="P49" s="380"/>
      <c r="Q49" s="380"/>
      <c r="R49" s="449"/>
      <c r="S49" s="380"/>
    </row>
    <row r="50" spans="2:19">
      <c r="B50" s="380"/>
      <c r="C50" s="380"/>
      <c r="D50" s="380"/>
      <c r="E50" s="380"/>
      <c r="F50" s="380"/>
      <c r="G50" s="380"/>
      <c r="H50" s="380"/>
      <c r="I50" s="380"/>
      <c r="J50" s="380"/>
      <c r="K50" s="380"/>
      <c r="L50" s="449"/>
      <c r="M50" s="449"/>
      <c r="N50" s="449"/>
      <c r="O50" s="449"/>
      <c r="P50" s="380"/>
      <c r="Q50" s="380"/>
      <c r="R50" s="449"/>
      <c r="S50" s="380"/>
    </row>
    <row r="51" spans="2:19">
      <c r="B51" s="380"/>
      <c r="C51" s="380"/>
      <c r="D51" s="380"/>
      <c r="E51" s="380"/>
      <c r="F51" s="380"/>
      <c r="G51" s="380"/>
      <c r="H51" s="380"/>
      <c r="I51" s="380"/>
      <c r="J51" s="380"/>
      <c r="K51" s="380"/>
      <c r="L51" s="449"/>
      <c r="M51" s="449"/>
      <c r="N51" s="449"/>
      <c r="O51" s="449"/>
      <c r="P51" s="380"/>
      <c r="Q51" s="380"/>
      <c r="R51" s="449"/>
      <c r="S51" s="380"/>
    </row>
    <row r="52" spans="2:19">
      <c r="B52" s="380"/>
      <c r="C52" s="380"/>
      <c r="D52" s="380"/>
      <c r="E52" s="380"/>
      <c r="F52" s="380"/>
      <c r="G52" s="380"/>
      <c r="H52" s="380"/>
      <c r="I52" s="380"/>
      <c r="J52" s="380"/>
      <c r="K52" s="380"/>
      <c r="L52" s="449"/>
      <c r="M52" s="449"/>
      <c r="N52" s="449"/>
      <c r="O52" s="449"/>
      <c r="P52" s="380"/>
      <c r="Q52" s="380"/>
      <c r="R52" s="449"/>
      <c r="S52" s="380"/>
    </row>
    <row r="53" spans="2:19">
      <c r="B53" s="380"/>
      <c r="C53" s="380"/>
      <c r="D53" s="380"/>
      <c r="E53" s="380"/>
      <c r="F53" s="380"/>
      <c r="G53" s="380"/>
      <c r="H53" s="380"/>
      <c r="I53" s="380"/>
      <c r="J53" s="380"/>
      <c r="K53" s="380"/>
      <c r="L53" s="449"/>
      <c r="M53" s="449"/>
      <c r="N53" s="449"/>
      <c r="O53" s="449"/>
      <c r="P53" s="380"/>
      <c r="Q53" s="380"/>
      <c r="R53" s="449"/>
      <c r="S53" s="380"/>
    </row>
    <row r="54" spans="2:19">
      <c r="B54" s="380"/>
      <c r="C54" s="380"/>
      <c r="D54" s="380"/>
      <c r="E54" s="380"/>
      <c r="F54" s="380"/>
      <c r="G54" s="380"/>
      <c r="H54" s="380"/>
      <c r="I54" s="380"/>
      <c r="J54" s="380"/>
      <c r="K54" s="380"/>
      <c r="L54" s="449"/>
      <c r="M54" s="449"/>
      <c r="N54" s="449"/>
      <c r="O54" s="449"/>
      <c r="P54" s="380"/>
      <c r="Q54" s="380"/>
      <c r="R54" s="449"/>
      <c r="S54" s="380"/>
    </row>
    <row r="55" spans="2:19">
      <c r="B55" s="380"/>
      <c r="C55" s="380"/>
      <c r="D55" s="380"/>
      <c r="E55" s="380"/>
      <c r="F55" s="380"/>
      <c r="G55" s="380"/>
      <c r="H55" s="380"/>
      <c r="I55" s="380"/>
      <c r="J55" s="380"/>
      <c r="K55" s="380"/>
      <c r="L55" s="449"/>
      <c r="M55" s="449"/>
      <c r="N55" s="449"/>
      <c r="O55" s="449"/>
      <c r="P55" s="380"/>
      <c r="Q55" s="380"/>
      <c r="R55" s="449"/>
      <c r="S55" s="380"/>
    </row>
    <row r="56" spans="2:19">
      <c r="B56" s="380"/>
      <c r="C56" s="380"/>
      <c r="D56" s="380"/>
      <c r="E56" s="380"/>
      <c r="F56" s="380"/>
      <c r="G56" s="380"/>
      <c r="H56" s="380"/>
      <c r="I56" s="380"/>
      <c r="J56" s="380"/>
      <c r="K56" s="380"/>
      <c r="L56" s="449"/>
      <c r="M56" s="449"/>
      <c r="N56" s="449"/>
      <c r="O56" s="449"/>
      <c r="P56" s="380"/>
      <c r="Q56" s="380"/>
      <c r="R56" s="449"/>
      <c r="S56" s="380"/>
    </row>
    <row r="57" spans="2:19">
      <c r="B57" s="380"/>
      <c r="C57" s="380"/>
      <c r="D57" s="380"/>
      <c r="E57" s="380"/>
      <c r="F57" s="380"/>
      <c r="G57" s="380"/>
      <c r="H57" s="380"/>
      <c r="I57" s="380"/>
      <c r="J57" s="380"/>
      <c r="K57" s="380"/>
      <c r="L57" s="449"/>
      <c r="M57" s="449"/>
      <c r="N57" s="449"/>
      <c r="O57" s="449"/>
      <c r="P57" s="380"/>
      <c r="Q57" s="380"/>
      <c r="R57" s="449"/>
      <c r="S57" s="380"/>
    </row>
    <row r="58" spans="2:19">
      <c r="B58" s="380"/>
      <c r="C58" s="380"/>
      <c r="D58" s="380"/>
      <c r="E58" s="380"/>
      <c r="F58" s="380"/>
      <c r="G58" s="380"/>
      <c r="H58" s="380"/>
      <c r="I58" s="380"/>
      <c r="J58" s="380"/>
      <c r="K58" s="380"/>
      <c r="L58" s="449"/>
      <c r="M58" s="449"/>
      <c r="N58" s="449"/>
      <c r="O58" s="449"/>
      <c r="P58" s="380"/>
      <c r="Q58" s="380"/>
      <c r="R58" s="449"/>
      <c r="S58" s="380"/>
    </row>
    <row r="59" spans="2:19">
      <c r="B59" s="380"/>
      <c r="C59" s="380"/>
      <c r="D59" s="380"/>
      <c r="E59" s="380"/>
      <c r="F59" s="380"/>
      <c r="G59" s="380"/>
      <c r="H59" s="380"/>
      <c r="I59" s="380"/>
      <c r="J59" s="380"/>
      <c r="K59" s="380"/>
      <c r="L59" s="449"/>
      <c r="M59" s="449"/>
      <c r="N59" s="449"/>
      <c r="O59" s="449"/>
      <c r="P59" s="380"/>
      <c r="Q59" s="380"/>
      <c r="R59" s="449"/>
      <c r="S59" s="380"/>
    </row>
    <row r="60" spans="2:19">
      <c r="B60" s="380"/>
      <c r="C60" s="380"/>
      <c r="D60" s="380"/>
      <c r="E60" s="380"/>
      <c r="F60" s="380"/>
      <c r="G60" s="380"/>
      <c r="H60" s="380"/>
      <c r="I60" s="380"/>
      <c r="J60" s="380"/>
      <c r="K60" s="380"/>
      <c r="L60" s="449"/>
      <c r="M60" s="449"/>
      <c r="N60" s="449"/>
      <c r="O60" s="449"/>
      <c r="P60" s="380"/>
      <c r="Q60" s="380"/>
      <c r="R60" s="449"/>
      <c r="S60" s="380"/>
    </row>
  </sheetData>
  <sheetProtection password="EE98" sheet="1" insertRows="0"/>
  <protectedRanges>
    <protectedRange sqref="P5:T5" name="PropertyName_1"/>
  </protectedRanges>
  <mergeCells count="11">
    <mergeCell ref="P5:S5"/>
    <mergeCell ref="N8:O8"/>
    <mergeCell ref="N36:O36"/>
    <mergeCell ref="B1:S3"/>
    <mergeCell ref="P8:S8"/>
    <mergeCell ref="P36:S36"/>
    <mergeCell ref="B7:S7"/>
    <mergeCell ref="H5:I5"/>
    <mergeCell ref="K5:L5"/>
    <mergeCell ref="B34:S34"/>
    <mergeCell ref="B5:E5"/>
  </mergeCells>
  <conditionalFormatting sqref="C9:C10">
    <cfRule type="cellIs" dxfId="1" priority="2" stopIfTrue="1" operator="equal">
      <formula>"vacant"</formula>
    </cfRule>
  </conditionalFormatting>
  <conditionalFormatting sqref="C37:C38">
    <cfRule type="cellIs" dxfId="0" priority="1" stopIfTrue="1" operator="equal">
      <formula>"vacant"</formula>
    </cfRule>
  </conditionalFormatting>
  <pageMargins left="0.7" right="0.7" top="0.75" bottom="0.75" header="0.3" footer="0.3"/>
  <pageSetup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9"/>
  <sheetViews>
    <sheetView view="pageBreakPreview" zoomScale="60" zoomScaleNormal="100" workbookViewId="0">
      <selection activeCell="I32" sqref="I32"/>
    </sheetView>
  </sheetViews>
  <sheetFormatPr defaultRowHeight="15"/>
  <cols>
    <col min="2" max="2" width="9.5546875" customWidth="1"/>
    <col min="3" max="7" width="9.6640625" bestFit="1" customWidth="1"/>
    <col min="11" max="11" width="11.21875" customWidth="1"/>
    <col min="12" max="13" width="9.6640625" customWidth="1"/>
    <col min="14" max="14" width="10.77734375" customWidth="1"/>
    <col min="15" max="15" width="9.88671875" customWidth="1"/>
    <col min="16" max="16" width="10.33203125" customWidth="1"/>
  </cols>
  <sheetData>
    <row r="1" spans="2:16">
      <c r="B1" s="622" t="s">
        <v>204</v>
      </c>
      <c r="C1" s="622"/>
      <c r="D1" s="622"/>
      <c r="E1" s="622"/>
      <c r="F1" s="622"/>
      <c r="G1" s="622"/>
      <c r="H1" s="622"/>
      <c r="I1" s="622"/>
      <c r="J1" s="622"/>
      <c r="K1" s="622"/>
      <c r="L1" s="622"/>
      <c r="M1" s="622"/>
      <c r="N1" s="622"/>
      <c r="O1" s="622"/>
    </row>
    <row r="2" spans="2:16">
      <c r="B2" s="622"/>
      <c r="C2" s="622"/>
      <c r="D2" s="622"/>
      <c r="E2" s="622"/>
      <c r="F2" s="622"/>
      <c r="G2" s="622"/>
      <c r="H2" s="622"/>
      <c r="I2" s="622"/>
      <c r="J2" s="622"/>
      <c r="K2" s="622"/>
      <c r="L2" s="622"/>
      <c r="M2" s="622"/>
      <c r="N2" s="622"/>
      <c r="O2" s="622"/>
    </row>
    <row r="3" spans="2:16" ht="15.75" thickBot="1">
      <c r="B3" s="623"/>
      <c r="C3" s="623"/>
      <c r="D3" s="623"/>
      <c r="E3" s="623"/>
      <c r="F3" s="623"/>
      <c r="G3" s="623"/>
      <c r="H3" s="623"/>
      <c r="I3" s="623"/>
      <c r="J3" s="623"/>
      <c r="K3" s="623"/>
      <c r="L3" s="623"/>
      <c r="M3" s="623"/>
      <c r="N3" s="623"/>
      <c r="O3" s="623"/>
    </row>
    <row r="5" spans="2:16" ht="18">
      <c r="B5" s="695" t="s">
        <v>114</v>
      </c>
      <c r="C5" s="695"/>
      <c r="D5" s="695"/>
      <c r="E5" s="695"/>
      <c r="F5" s="468">
        <v>2017</v>
      </c>
    </row>
    <row r="7" spans="2:16" ht="15" customHeight="1"/>
    <row r="8" spans="2:16" ht="15.75">
      <c r="B8" s="682" t="s">
        <v>113</v>
      </c>
      <c r="C8" s="682"/>
      <c r="D8" s="682"/>
      <c r="E8" s="682"/>
      <c r="F8" s="682"/>
      <c r="G8" s="682"/>
    </row>
    <row r="9" spans="2:16" ht="15.75">
      <c r="B9" s="254"/>
      <c r="C9" s="683" t="s">
        <v>115</v>
      </c>
      <c r="D9" s="684"/>
      <c r="E9" s="684"/>
      <c r="F9" s="684"/>
      <c r="G9" s="685"/>
    </row>
    <row r="10" spans="2:16" ht="39" customHeight="1" thickBot="1">
      <c r="B10" s="452" t="s">
        <v>53</v>
      </c>
      <c r="C10" s="453">
        <v>0</v>
      </c>
      <c r="D10" s="453">
        <v>1</v>
      </c>
      <c r="E10" s="453">
        <v>2</v>
      </c>
      <c r="F10" s="453">
        <v>3</v>
      </c>
      <c r="G10" s="453">
        <v>4</v>
      </c>
      <c r="J10" s="686" t="s">
        <v>36</v>
      </c>
      <c r="K10" s="687"/>
      <c r="M10" s="455"/>
      <c r="N10" s="456"/>
      <c r="O10" s="456"/>
      <c r="P10" s="456"/>
    </row>
    <row r="11" spans="2:16" ht="21" customHeight="1">
      <c r="B11" s="466">
        <v>1.2</v>
      </c>
      <c r="C11" s="275">
        <v>2379</v>
      </c>
      <c r="D11" s="124">
        <v>2719</v>
      </c>
      <c r="E11" s="124">
        <v>3059</v>
      </c>
      <c r="F11" s="124">
        <v>3399</v>
      </c>
      <c r="G11" s="124">
        <v>3671</v>
      </c>
      <c r="J11" s="688"/>
      <c r="K11" s="689"/>
      <c r="M11" s="678"/>
      <c r="N11" s="677" t="s">
        <v>60</v>
      </c>
      <c r="O11" s="677" t="s">
        <v>196</v>
      </c>
      <c r="P11" s="677" t="s">
        <v>61</v>
      </c>
    </row>
    <row r="12" spans="2:16" ht="19.899999999999999" customHeight="1">
      <c r="B12" s="467">
        <v>1.1000000000000001</v>
      </c>
      <c r="C12" s="275">
        <v>2181</v>
      </c>
      <c r="D12" s="124">
        <v>2493</v>
      </c>
      <c r="E12" s="124">
        <v>2804</v>
      </c>
      <c r="F12" s="124">
        <v>3116</v>
      </c>
      <c r="G12" s="124">
        <v>3365</v>
      </c>
      <c r="J12" s="688"/>
      <c r="K12" s="689"/>
      <c r="M12" s="678"/>
      <c r="N12" s="677"/>
      <c r="O12" s="677"/>
      <c r="P12" s="677"/>
    </row>
    <row r="13" spans="2:16" ht="18.600000000000001" customHeight="1" thickBot="1">
      <c r="B13" s="47">
        <v>0.8</v>
      </c>
      <c r="C13" s="465">
        <v>1485</v>
      </c>
      <c r="D13" s="125">
        <v>1698</v>
      </c>
      <c r="E13" s="125">
        <v>1910</v>
      </c>
      <c r="F13" s="125">
        <v>2123</v>
      </c>
      <c r="G13" s="126">
        <v>2291</v>
      </c>
      <c r="J13" s="690"/>
      <c r="K13" s="691"/>
      <c r="M13" s="692" t="s">
        <v>62</v>
      </c>
      <c r="N13" s="68">
        <v>0</v>
      </c>
      <c r="O13" s="66">
        <v>1822</v>
      </c>
      <c r="P13" s="383"/>
    </row>
    <row r="14" spans="2:16" ht="16.5">
      <c r="B14" s="127">
        <v>0.6</v>
      </c>
      <c r="C14" s="128">
        <v>1254</v>
      </c>
      <c r="D14" s="128">
        <v>1434</v>
      </c>
      <c r="E14" s="128">
        <v>1613</v>
      </c>
      <c r="F14" s="128">
        <v>1791</v>
      </c>
      <c r="G14" s="129">
        <v>1935</v>
      </c>
      <c r="J14" s="64" t="s">
        <v>8</v>
      </c>
      <c r="K14" s="65" t="s">
        <v>9</v>
      </c>
      <c r="M14" s="693"/>
      <c r="N14" s="67">
        <v>1</v>
      </c>
      <c r="O14" s="66">
        <v>2260</v>
      </c>
      <c r="P14" s="383"/>
    </row>
    <row r="15" spans="2:16" ht="16.5">
      <c r="B15" s="46">
        <v>0.55000000000000004</v>
      </c>
      <c r="C15" s="124">
        <v>1150</v>
      </c>
      <c r="D15" s="124">
        <v>1315</v>
      </c>
      <c r="E15" s="124">
        <v>1478</v>
      </c>
      <c r="F15" s="124">
        <v>1642</v>
      </c>
      <c r="G15" s="130">
        <v>1774</v>
      </c>
      <c r="J15" s="63"/>
      <c r="K15" s="59"/>
      <c r="M15" s="693"/>
      <c r="N15" s="67">
        <v>2</v>
      </c>
      <c r="O15" s="66">
        <v>2822</v>
      </c>
      <c r="P15" s="383"/>
    </row>
    <row r="16" spans="2:16" ht="16.5">
      <c r="B16" s="46">
        <v>0.5</v>
      </c>
      <c r="C16" s="124">
        <v>1045</v>
      </c>
      <c r="D16" s="124">
        <v>1195</v>
      </c>
      <c r="E16" s="124">
        <v>1344</v>
      </c>
      <c r="F16" s="124">
        <v>1493</v>
      </c>
      <c r="G16" s="130">
        <v>1613</v>
      </c>
      <c r="J16" s="63">
        <v>1</v>
      </c>
      <c r="K16" s="60">
        <v>83600</v>
      </c>
      <c r="M16" s="693"/>
      <c r="N16" s="67">
        <v>3</v>
      </c>
      <c r="O16" s="66">
        <v>3393</v>
      </c>
      <c r="P16" s="383"/>
    </row>
    <row r="17" spans="2:16" ht="16.5">
      <c r="B17" s="46">
        <v>0.45</v>
      </c>
      <c r="C17" s="124">
        <v>941</v>
      </c>
      <c r="D17" s="124">
        <v>1076</v>
      </c>
      <c r="E17" s="124">
        <v>1209</v>
      </c>
      <c r="F17" s="124">
        <v>1343</v>
      </c>
      <c r="G17" s="130">
        <v>1451</v>
      </c>
      <c r="J17" s="63">
        <v>2</v>
      </c>
      <c r="K17" s="60">
        <v>95600</v>
      </c>
      <c r="M17" s="693"/>
      <c r="N17" s="67">
        <v>4</v>
      </c>
      <c r="O17" s="66">
        <v>3528</v>
      </c>
      <c r="P17" s="383"/>
    </row>
    <row r="18" spans="2:16" ht="16.5">
      <c r="B18" s="46">
        <v>0.4</v>
      </c>
      <c r="C18" s="124">
        <v>836</v>
      </c>
      <c r="D18" s="124">
        <v>956</v>
      </c>
      <c r="E18" s="124">
        <v>1075</v>
      </c>
      <c r="F18" s="124">
        <v>1194</v>
      </c>
      <c r="G18" s="130">
        <v>1290</v>
      </c>
      <c r="J18" s="63">
        <v>3</v>
      </c>
      <c r="K18" s="60">
        <v>107500</v>
      </c>
      <c r="M18" s="694"/>
      <c r="N18" s="67"/>
      <c r="O18" s="66"/>
      <c r="P18" s="383"/>
    </row>
    <row r="19" spans="2:16" ht="16.5">
      <c r="B19" s="46">
        <v>0.35</v>
      </c>
      <c r="C19" s="124">
        <v>732</v>
      </c>
      <c r="D19" s="124">
        <v>837</v>
      </c>
      <c r="E19" s="124">
        <v>941</v>
      </c>
      <c r="F19" s="124">
        <v>1045</v>
      </c>
      <c r="G19" s="130">
        <v>1129</v>
      </c>
      <c r="J19" s="63">
        <v>4</v>
      </c>
      <c r="K19" s="60">
        <v>119400</v>
      </c>
    </row>
    <row r="20" spans="2:16" ht="16.5">
      <c r="B20" s="46">
        <v>0.3</v>
      </c>
      <c r="C20" s="124">
        <v>628</v>
      </c>
      <c r="D20" s="124">
        <v>716</v>
      </c>
      <c r="E20" s="124">
        <v>806</v>
      </c>
      <c r="F20" s="124">
        <v>895</v>
      </c>
      <c r="G20" s="130">
        <v>968</v>
      </c>
      <c r="J20" s="63">
        <v>5</v>
      </c>
      <c r="K20" s="60">
        <v>129000</v>
      </c>
      <c r="M20" s="696" t="s">
        <v>197</v>
      </c>
      <c r="N20" s="697"/>
      <c r="O20" s="697"/>
      <c r="P20" s="698"/>
    </row>
    <row r="21" spans="2:16" ht="16.5">
      <c r="B21" s="46">
        <v>0.25</v>
      </c>
      <c r="C21" s="124">
        <v>523</v>
      </c>
      <c r="D21" s="124">
        <v>598</v>
      </c>
      <c r="E21" s="124">
        <v>672</v>
      </c>
      <c r="F21" s="124">
        <v>746</v>
      </c>
      <c r="G21" s="130">
        <v>806</v>
      </c>
      <c r="J21" s="63">
        <v>6</v>
      </c>
      <c r="K21" s="60">
        <v>138600</v>
      </c>
      <c r="M21" s="699"/>
      <c r="N21" s="700"/>
      <c r="O21" s="700"/>
      <c r="P21" s="701"/>
    </row>
    <row r="22" spans="2:16" ht="16.5">
      <c r="B22" s="46">
        <v>0.2</v>
      </c>
      <c r="C22" s="124">
        <v>418</v>
      </c>
      <c r="D22" s="124">
        <v>478</v>
      </c>
      <c r="E22" s="124">
        <v>538</v>
      </c>
      <c r="F22" s="124">
        <v>597</v>
      </c>
      <c r="G22" s="130">
        <v>645</v>
      </c>
      <c r="J22" s="63">
        <v>7</v>
      </c>
      <c r="K22" s="60">
        <v>148100</v>
      </c>
      <c r="M22" s="699"/>
      <c r="N22" s="700"/>
      <c r="O22" s="700"/>
      <c r="P22" s="701"/>
    </row>
    <row r="23" spans="2:16" ht="17.25" thickBot="1">
      <c r="B23" s="50">
        <v>0.15</v>
      </c>
      <c r="C23" s="131">
        <v>314</v>
      </c>
      <c r="D23" s="131">
        <v>359</v>
      </c>
      <c r="E23" s="131">
        <v>403</v>
      </c>
      <c r="F23" s="131">
        <v>448</v>
      </c>
      <c r="G23" s="132">
        <v>484</v>
      </c>
      <c r="J23" s="63">
        <v>8</v>
      </c>
      <c r="K23" s="60">
        <v>157700</v>
      </c>
      <c r="M23" s="702"/>
      <c r="N23" s="703"/>
      <c r="O23" s="703"/>
      <c r="P23" s="704"/>
    </row>
    <row r="24" spans="2:16">
      <c r="B24" s="679" t="s">
        <v>58</v>
      </c>
      <c r="C24" s="680"/>
      <c r="D24" s="680"/>
      <c r="E24" s="680"/>
      <c r="F24" s="680"/>
      <c r="G24" s="681"/>
      <c r="H24" s="55"/>
      <c r="I24" s="55"/>
    </row>
    <row r="25" spans="2:16" ht="16.5" thickBot="1">
      <c r="B25" s="56"/>
      <c r="C25" s="56">
        <v>1</v>
      </c>
      <c r="D25" s="57">
        <v>2</v>
      </c>
      <c r="E25" s="57">
        <v>3</v>
      </c>
      <c r="F25" s="57">
        <v>4</v>
      </c>
      <c r="G25" s="58">
        <v>5</v>
      </c>
      <c r="H25" s="49"/>
      <c r="I25" s="49"/>
    </row>
    <row r="27" spans="2:16" ht="15.75">
      <c r="B27" s="683" t="s">
        <v>112</v>
      </c>
      <c r="C27" s="684"/>
      <c r="D27" s="684"/>
      <c r="E27" s="684"/>
      <c r="F27" s="684"/>
      <c r="G27" s="685"/>
      <c r="J27" s="682" t="s">
        <v>109</v>
      </c>
      <c r="K27" s="682"/>
      <c r="L27" s="682"/>
      <c r="M27" s="682"/>
      <c r="N27" s="682"/>
      <c r="O27" s="682"/>
    </row>
    <row r="28" spans="2:16" ht="15.75">
      <c r="B28" s="254"/>
      <c r="C28" s="683" t="s">
        <v>115</v>
      </c>
      <c r="D28" s="684"/>
      <c r="E28" s="684"/>
      <c r="F28" s="684"/>
      <c r="G28" s="685"/>
      <c r="J28" s="254"/>
      <c r="K28" s="683" t="s">
        <v>115</v>
      </c>
      <c r="L28" s="684"/>
      <c r="M28" s="684"/>
      <c r="N28" s="684"/>
      <c r="O28" s="685"/>
    </row>
    <row r="29" spans="2:16" ht="33.75" thickBot="1">
      <c r="B29" s="452" t="s">
        <v>53</v>
      </c>
      <c r="C29" s="453">
        <v>0</v>
      </c>
      <c r="D29" s="453">
        <v>1</v>
      </c>
      <c r="E29" s="453">
        <v>2</v>
      </c>
      <c r="F29" s="453">
        <v>3</v>
      </c>
      <c r="G29" s="453">
        <v>4</v>
      </c>
      <c r="J29" s="61" t="s">
        <v>53</v>
      </c>
      <c r="K29" s="62">
        <v>0</v>
      </c>
      <c r="L29" s="62">
        <v>1</v>
      </c>
      <c r="M29" s="62">
        <v>2</v>
      </c>
      <c r="N29" s="62">
        <v>3</v>
      </c>
      <c r="O29" s="62">
        <v>4</v>
      </c>
    </row>
    <row r="30" spans="2:16" ht="16.5">
      <c r="B30" s="466">
        <v>1.2</v>
      </c>
      <c r="C30" s="454">
        <v>2379</v>
      </c>
      <c r="D30" s="454">
        <v>2549</v>
      </c>
      <c r="E30" s="454">
        <v>3059</v>
      </c>
      <c r="F30" s="454">
        <v>3535</v>
      </c>
      <c r="G30" s="454">
        <v>3943</v>
      </c>
      <c r="J30" s="276" t="s">
        <v>111</v>
      </c>
      <c r="K30" s="274">
        <v>1310</v>
      </c>
      <c r="L30" s="123">
        <v>1405</v>
      </c>
      <c r="M30" s="123">
        <v>1688</v>
      </c>
      <c r="N30" s="123">
        <v>1942</v>
      </c>
      <c r="O30" s="123">
        <v>2148</v>
      </c>
    </row>
    <row r="31" spans="2:16" ht="16.5">
      <c r="B31" s="467">
        <v>1.1000000000000001</v>
      </c>
      <c r="C31" s="454">
        <v>2181</v>
      </c>
      <c r="D31" s="454">
        <v>2337</v>
      </c>
      <c r="E31" s="454">
        <v>2804</v>
      </c>
      <c r="F31" s="454">
        <v>3240</v>
      </c>
      <c r="G31" s="454">
        <v>3615</v>
      </c>
      <c r="J31" s="276" t="s">
        <v>110</v>
      </c>
      <c r="K31" s="275">
        <v>1045</v>
      </c>
      <c r="L31" s="124">
        <v>1120</v>
      </c>
      <c r="M31" s="124">
        <v>1343</v>
      </c>
      <c r="N31" s="124">
        <v>1552</v>
      </c>
      <c r="O31" s="124">
        <v>1732</v>
      </c>
    </row>
    <row r="32" spans="2:16" ht="15.6" customHeight="1" thickBot="1">
      <c r="B32" s="47">
        <v>0.8</v>
      </c>
      <c r="C32" s="123">
        <v>1485</v>
      </c>
      <c r="D32" s="123">
        <v>1591.25</v>
      </c>
      <c r="E32" s="123">
        <v>1910</v>
      </c>
      <c r="F32" s="123">
        <v>2206.875</v>
      </c>
      <c r="G32" s="123">
        <v>2461.2499999999995</v>
      </c>
    </row>
    <row r="33" spans="2:15" ht="15.6" customHeight="1">
      <c r="B33" s="46">
        <v>0.6</v>
      </c>
      <c r="C33" s="124">
        <v>1254</v>
      </c>
      <c r="D33" s="124">
        <v>1344</v>
      </c>
      <c r="E33" s="124">
        <v>1613</v>
      </c>
      <c r="F33" s="124">
        <v>1863</v>
      </c>
      <c r="G33" s="124">
        <v>2079</v>
      </c>
      <c r="J33" s="469" t="s">
        <v>205</v>
      </c>
      <c r="K33" s="470">
        <v>1507</v>
      </c>
      <c r="L33" s="470">
        <v>1773</v>
      </c>
      <c r="M33" s="470">
        <v>2220</v>
      </c>
      <c r="N33" s="470">
        <v>3078</v>
      </c>
      <c r="O33" s="470">
        <v>3545</v>
      </c>
    </row>
    <row r="34" spans="2:15" ht="19.899999999999999" customHeight="1">
      <c r="B34" s="46">
        <v>0.55000000000000004</v>
      </c>
      <c r="C34" s="124">
        <v>1150</v>
      </c>
      <c r="D34" s="124">
        <v>1232</v>
      </c>
      <c r="E34" s="124">
        <v>1478</v>
      </c>
      <c r="F34" s="124">
        <v>1708</v>
      </c>
      <c r="G34" s="124">
        <v>1906</v>
      </c>
    </row>
    <row r="35" spans="2:15" ht="16.5">
      <c r="B35" s="46">
        <v>0.5</v>
      </c>
      <c r="C35" s="124">
        <v>1045</v>
      </c>
      <c r="D35" s="124">
        <v>1120</v>
      </c>
      <c r="E35" s="124">
        <v>1344</v>
      </c>
      <c r="F35" s="124">
        <v>1553</v>
      </c>
      <c r="G35" s="124">
        <v>1733</v>
      </c>
    </row>
    <row r="36" spans="2:15" ht="16.5">
      <c r="B36" s="46">
        <v>0.45</v>
      </c>
      <c r="C36" s="124">
        <v>941</v>
      </c>
      <c r="D36" s="124">
        <v>1008</v>
      </c>
      <c r="E36" s="124">
        <v>1209</v>
      </c>
      <c r="F36" s="124">
        <v>1397</v>
      </c>
      <c r="G36" s="124">
        <v>1559</v>
      </c>
    </row>
    <row r="37" spans="2:15" ht="16.5">
      <c r="B37" s="46">
        <v>0.4</v>
      </c>
      <c r="C37" s="124">
        <v>836</v>
      </c>
      <c r="D37" s="124">
        <v>896</v>
      </c>
      <c r="E37" s="124">
        <v>1075</v>
      </c>
      <c r="F37" s="124">
        <v>1242</v>
      </c>
      <c r="G37" s="124">
        <v>1386</v>
      </c>
    </row>
    <row r="38" spans="2:15" ht="16.5">
      <c r="B38" s="46">
        <v>0.35</v>
      </c>
      <c r="C38" s="124">
        <v>732</v>
      </c>
      <c r="D38" s="124">
        <v>784</v>
      </c>
      <c r="E38" s="124">
        <v>941</v>
      </c>
      <c r="F38" s="124">
        <v>1087</v>
      </c>
      <c r="G38" s="124">
        <v>1213</v>
      </c>
    </row>
    <row r="39" spans="2:15" ht="16.5">
      <c r="B39" s="46">
        <v>0.3</v>
      </c>
      <c r="C39" s="124">
        <v>628</v>
      </c>
      <c r="D39" s="124">
        <v>672</v>
      </c>
      <c r="E39" s="124">
        <v>806</v>
      </c>
      <c r="F39" s="124">
        <v>931</v>
      </c>
      <c r="G39" s="124">
        <v>1039</v>
      </c>
    </row>
    <row r="40" spans="2:15" ht="16.5">
      <c r="B40" s="46">
        <v>0.25</v>
      </c>
      <c r="C40" s="124">
        <v>523</v>
      </c>
      <c r="D40" s="124">
        <v>560</v>
      </c>
      <c r="E40" s="124">
        <v>672</v>
      </c>
      <c r="F40" s="124">
        <v>776</v>
      </c>
      <c r="G40" s="124">
        <v>866</v>
      </c>
    </row>
    <row r="41" spans="2:15" ht="16.5">
      <c r="B41" s="46">
        <v>0.2</v>
      </c>
      <c r="C41" s="45">
        <v>418</v>
      </c>
      <c r="D41" s="45">
        <v>448</v>
      </c>
      <c r="E41" s="45">
        <v>538</v>
      </c>
      <c r="F41" s="45">
        <v>621</v>
      </c>
      <c r="G41" s="45">
        <v>693</v>
      </c>
    </row>
    <row r="42" spans="2:15" ht="17.25" thickBot="1">
      <c r="B42" s="50">
        <v>0.15</v>
      </c>
      <c r="C42" s="51">
        <v>314</v>
      </c>
      <c r="D42" s="51">
        <v>336</v>
      </c>
      <c r="E42" s="51">
        <v>403</v>
      </c>
      <c r="F42" s="51">
        <v>466</v>
      </c>
      <c r="G42" s="51">
        <v>520</v>
      </c>
    </row>
    <row r="43" spans="2:15">
      <c r="B43" s="679" t="s">
        <v>59</v>
      </c>
      <c r="C43" s="680"/>
      <c r="D43" s="680"/>
      <c r="E43" s="680"/>
      <c r="F43" s="680"/>
      <c r="G43" s="681"/>
    </row>
    <row r="44" spans="2:15" ht="16.5" thickBot="1">
      <c r="B44" s="52"/>
      <c r="C44" s="52">
        <v>1</v>
      </c>
      <c r="D44" s="137">
        <v>1.5</v>
      </c>
      <c r="E44" s="53">
        <v>3</v>
      </c>
      <c r="F44" s="137">
        <v>4.5</v>
      </c>
      <c r="G44" s="54">
        <v>6</v>
      </c>
    </row>
    <row r="46" spans="2:15">
      <c r="H46" s="48"/>
      <c r="I46" s="48"/>
    </row>
    <row r="47" spans="2:15" ht="15.75">
      <c r="H47" s="49"/>
      <c r="I47" s="49"/>
    </row>
    <row r="48" spans="2:15" ht="15.75">
      <c r="B48" s="49"/>
      <c r="C48" s="49"/>
      <c r="D48" s="49"/>
      <c r="E48" s="49"/>
      <c r="F48" s="49"/>
      <c r="G48" s="49"/>
      <c r="H48" s="49"/>
      <c r="I48" s="49"/>
    </row>
    <row r="52" ht="31.15" customHeight="1"/>
    <row r="108" spans="2:2">
      <c r="B108" s="133"/>
    </row>
    <row r="109" spans="2:2">
      <c r="B109" s="133"/>
    </row>
  </sheetData>
  <sheetProtection password="EE98" sheet="1"/>
  <mergeCells count="17">
    <mergeCell ref="B1:O3"/>
    <mergeCell ref="B27:G27"/>
    <mergeCell ref="C28:G28"/>
    <mergeCell ref="J10:K13"/>
    <mergeCell ref="M13:M18"/>
    <mergeCell ref="B5:E5"/>
    <mergeCell ref="B8:G8"/>
    <mergeCell ref="C9:G9"/>
    <mergeCell ref="K28:O28"/>
    <mergeCell ref="M20:P23"/>
    <mergeCell ref="P11:P12"/>
    <mergeCell ref="M11:M12"/>
    <mergeCell ref="B43:G43"/>
    <mergeCell ref="B24:G24"/>
    <mergeCell ref="J27:O27"/>
    <mergeCell ref="N11:N12"/>
    <mergeCell ref="O11:O12"/>
  </mergeCells>
  <pageMargins left="0.7" right="0.7" top="0.75" bottom="0.75" header="0.3" footer="0.3"/>
  <pageSetup scale="67" orientation="landscape"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73"/>
  <sheetViews>
    <sheetView view="pageBreakPreview" zoomScale="75" zoomScaleNormal="100" zoomScaleSheetLayoutView="75" workbookViewId="0">
      <selection activeCell="B2" sqref="B2:D2"/>
    </sheetView>
  </sheetViews>
  <sheetFormatPr defaultRowHeight="15"/>
  <cols>
    <col min="3" max="3" width="13.88671875" customWidth="1"/>
    <col min="4" max="4" width="14.6640625" customWidth="1"/>
  </cols>
  <sheetData>
    <row r="2" spans="2:21" ht="18">
      <c r="B2" s="705" t="s">
        <v>118</v>
      </c>
      <c r="C2" s="705"/>
      <c r="D2" s="705"/>
      <c r="F2" s="588" t="str">
        <f>+'CSJ RentRoll'!$K$3</f>
        <v>Property Name</v>
      </c>
      <c r="G2" s="589"/>
      <c r="H2" s="589"/>
      <c r="I2" s="590"/>
    </row>
    <row r="4" spans="2:21">
      <c r="B4" s="138" t="s">
        <v>161</v>
      </c>
      <c r="C4" s="628" t="s">
        <v>146</v>
      </c>
      <c r="D4" s="629"/>
      <c r="E4" s="138" t="s">
        <v>161</v>
      </c>
      <c r="F4" s="59" t="s">
        <v>117</v>
      </c>
      <c r="G4" s="59" t="s">
        <v>117</v>
      </c>
      <c r="H4" s="59" t="s">
        <v>141</v>
      </c>
      <c r="I4" s="59" t="s">
        <v>141</v>
      </c>
    </row>
    <row r="5" spans="2:21" ht="30">
      <c r="B5" s="142" t="s">
        <v>40</v>
      </c>
      <c r="C5" s="143" t="s">
        <v>229</v>
      </c>
      <c r="D5" s="143" t="s">
        <v>229</v>
      </c>
      <c r="E5" s="143" t="s">
        <v>155</v>
      </c>
      <c r="F5" s="143" t="s">
        <v>155</v>
      </c>
      <c r="G5" s="142" t="s">
        <v>40</v>
      </c>
      <c r="H5" s="142" t="s">
        <v>40</v>
      </c>
      <c r="I5" s="143" t="s">
        <v>155</v>
      </c>
    </row>
    <row r="6" spans="2:21">
      <c r="B6" s="138"/>
      <c r="C6" s="268" t="s">
        <v>116</v>
      </c>
      <c r="D6" s="268" t="s">
        <v>117</v>
      </c>
      <c r="E6" s="138"/>
      <c r="H6" s="138"/>
      <c r="I6" s="138"/>
    </row>
    <row r="7" spans="2:21" ht="16.5">
      <c r="B7" s="141">
        <v>0.11</v>
      </c>
      <c r="C7" s="139">
        <v>2181</v>
      </c>
      <c r="D7" s="212">
        <v>2181</v>
      </c>
      <c r="E7" s="213">
        <f>COUNTIF('CSJ RentRoll'!$Y$10:$Y$721,'Reference Data 2'!B7)</f>
        <v>0</v>
      </c>
      <c r="F7" s="479">
        <f>COUNTIF('CSJ RentRoll'!$AM$10:$AM$721,'Reference Data 2'!G7)</f>
        <v>0</v>
      </c>
      <c r="G7" s="481">
        <v>0.11</v>
      </c>
      <c r="H7" s="170"/>
      <c r="I7" s="138"/>
    </row>
    <row r="8" spans="2:21" ht="16.5">
      <c r="B8" s="141">
        <v>0.12</v>
      </c>
      <c r="C8" s="139">
        <v>2379</v>
      </c>
      <c r="D8" s="212">
        <v>2379</v>
      </c>
      <c r="E8" s="213">
        <f>COUNTIF('CSJ RentRoll'!$Y$10:$Y$721,'Reference Data 2'!B8)</f>
        <v>0</v>
      </c>
      <c r="F8" s="479">
        <f>COUNTIF('CSJ RentRoll'!$AM$10:$AM$721,'Reference Data 2'!G8)</f>
        <v>0</v>
      </c>
      <c r="G8" s="481">
        <v>0.12</v>
      </c>
      <c r="H8" s="170"/>
      <c r="I8" s="138"/>
    </row>
    <row r="9" spans="2:21" ht="16.5">
      <c r="B9" s="141">
        <v>0.15</v>
      </c>
      <c r="C9" s="158">
        <v>314</v>
      </c>
      <c r="D9" s="158">
        <v>314</v>
      </c>
      <c r="E9" s="213">
        <f>COUNTIF('CSJ RentRoll'!$Y$10:$Y$721,'Reference Data 2'!B9)</f>
        <v>0</v>
      </c>
      <c r="F9" s="210">
        <f>COUNTIF('CSJ RentRoll'!$AM$10:$AM$721,'Reference Data 2'!G9)</f>
        <v>0</v>
      </c>
      <c r="G9" s="480">
        <v>0.15</v>
      </c>
      <c r="H9" s="253">
        <v>0.1</v>
      </c>
      <c r="I9" s="210">
        <f>COUNTIF('CSJ RentRoll'!$AN$10:$AN$721,H9)</f>
        <v>0</v>
      </c>
      <c r="K9" s="471"/>
      <c r="L9" s="471"/>
      <c r="M9" s="471"/>
      <c r="N9" s="471"/>
      <c r="O9" s="471"/>
      <c r="P9" s="471"/>
      <c r="Q9" s="471"/>
      <c r="R9" s="471"/>
      <c r="S9" s="471"/>
      <c r="T9" s="471"/>
      <c r="U9" s="471"/>
    </row>
    <row r="10" spans="2:21" ht="16.5">
      <c r="B10" s="141">
        <v>0.2</v>
      </c>
      <c r="C10" s="140">
        <v>418</v>
      </c>
      <c r="D10" s="140">
        <v>418</v>
      </c>
      <c r="E10" s="213">
        <f>COUNTIF('CSJ RentRoll'!$Y$10:$Y$721,'Reference Data 2'!B10)</f>
        <v>0</v>
      </c>
      <c r="F10" s="210">
        <f>COUNTIF('CSJ RentRoll'!$AM$10:$AM$721,'Reference Data 2'!G10)</f>
        <v>0</v>
      </c>
      <c r="G10" s="252">
        <v>0.2</v>
      </c>
      <c r="H10" s="253">
        <v>0.2</v>
      </c>
      <c r="I10" s="210">
        <f>COUNTIF('CSJ RentRoll'!$AN$10:$AN$721,H10)</f>
        <v>0</v>
      </c>
      <c r="K10" s="151"/>
      <c r="L10" s="151"/>
      <c r="M10" s="151"/>
      <c r="N10" s="151"/>
      <c r="O10" s="151"/>
      <c r="P10" s="151"/>
      <c r="Q10" s="151"/>
      <c r="R10" s="151"/>
      <c r="S10" s="151"/>
      <c r="T10" s="151"/>
      <c r="U10" s="151"/>
    </row>
    <row r="11" spans="2:21" ht="16.5">
      <c r="B11" s="141">
        <v>0.25</v>
      </c>
      <c r="C11" s="139">
        <v>523</v>
      </c>
      <c r="D11" s="139">
        <v>523</v>
      </c>
      <c r="E11" s="213">
        <f>COUNTIF('CSJ RentRoll'!$Y$10:$Y$721,'Reference Data 2'!B11)</f>
        <v>0</v>
      </c>
      <c r="F11" s="210">
        <f>COUNTIF('CSJ RentRoll'!$AM$10:$AM$721,'Reference Data 2'!G11)</f>
        <v>0</v>
      </c>
      <c r="G11" s="252">
        <v>0.25</v>
      </c>
      <c r="H11" s="253">
        <v>1.1000000000000001</v>
      </c>
      <c r="I11" s="210">
        <f>COUNTIF('CSJ RentRoll'!$AN$10:$AN$721,H11)</f>
        <v>0</v>
      </c>
      <c r="K11" s="151"/>
      <c r="L11" s="151"/>
      <c r="M11" s="151"/>
      <c r="N11" s="151"/>
      <c r="O11" s="151"/>
      <c r="P11" s="151"/>
      <c r="Q11" s="151"/>
      <c r="R11" s="151"/>
      <c r="S11" s="151"/>
      <c r="T11" s="151"/>
      <c r="U11" s="151"/>
    </row>
    <row r="12" spans="2:21" ht="16.5">
      <c r="B12" s="141">
        <v>0.3</v>
      </c>
      <c r="C12" s="139">
        <v>628</v>
      </c>
      <c r="D12" s="139">
        <v>628</v>
      </c>
      <c r="E12" s="213">
        <f>COUNTIF('CSJ RentRoll'!$Y$10:$Y$721,'Reference Data 2'!B12)</f>
        <v>0</v>
      </c>
      <c r="F12" s="210">
        <f>COUNTIF('CSJ RentRoll'!$AM$10:$AM$721,'Reference Data 2'!G12)</f>
        <v>0</v>
      </c>
      <c r="G12" s="252">
        <v>0.3</v>
      </c>
      <c r="H12" s="253">
        <v>1.2</v>
      </c>
      <c r="I12" s="210">
        <f>COUNTIF('CSJ RentRoll'!$AN$10:$AN$721,H12)</f>
        <v>0</v>
      </c>
      <c r="K12" s="151"/>
      <c r="L12" s="151"/>
      <c r="M12" s="151"/>
      <c r="N12" s="151"/>
      <c r="O12" s="151"/>
      <c r="P12" s="151"/>
      <c r="Q12" s="151"/>
      <c r="R12" s="151"/>
      <c r="S12" s="151"/>
      <c r="T12" s="151"/>
      <c r="U12" s="151"/>
    </row>
    <row r="13" spans="2:21" ht="16.5">
      <c r="B13" s="141">
        <v>0.35</v>
      </c>
      <c r="C13" s="139">
        <v>732</v>
      </c>
      <c r="D13" s="139">
        <v>732</v>
      </c>
      <c r="E13" s="213">
        <f>COUNTIF('CSJ RentRoll'!$Y$10:$Y$721,'Reference Data 2'!B13)</f>
        <v>0</v>
      </c>
      <c r="F13" s="210">
        <f>COUNTIF('CSJ RentRoll'!$AM$10:$AM$721,'Reference Data 2'!G13)</f>
        <v>0</v>
      </c>
      <c r="G13" s="252">
        <v>0.35</v>
      </c>
      <c r="H13" s="253">
        <v>2.1</v>
      </c>
      <c r="I13" s="210">
        <f>COUNTIF('CSJ RentRoll'!$AN$10:$AN$721,H13)</f>
        <v>0</v>
      </c>
      <c r="K13" s="151"/>
      <c r="L13" s="151"/>
      <c r="M13" s="151"/>
      <c r="N13" s="151"/>
      <c r="O13" s="151"/>
      <c r="P13" s="151"/>
      <c r="Q13" s="151"/>
      <c r="R13" s="151"/>
      <c r="S13" s="151"/>
      <c r="T13" s="151"/>
      <c r="U13" s="151"/>
    </row>
    <row r="14" spans="2:21" ht="16.5">
      <c r="B14" s="141">
        <v>0.4</v>
      </c>
      <c r="C14" s="139">
        <v>836</v>
      </c>
      <c r="D14" s="139">
        <v>836</v>
      </c>
      <c r="E14" s="213">
        <f>COUNTIF('CSJ RentRoll'!$Y$10:$Y$721,'Reference Data 2'!B14)</f>
        <v>0</v>
      </c>
      <c r="F14" s="210">
        <f>COUNTIF('CSJ RentRoll'!$AM$10:$AM$721,'Reference Data 2'!G14)</f>
        <v>0</v>
      </c>
      <c r="G14" s="252">
        <v>0.4</v>
      </c>
      <c r="H14" s="253">
        <v>2.2000000000000002</v>
      </c>
      <c r="I14" s="210">
        <f>COUNTIF('CSJ RentRoll'!$AN$10:$AN$721,H14)</f>
        <v>0</v>
      </c>
      <c r="K14" s="151"/>
      <c r="L14" s="151"/>
      <c r="M14" s="151"/>
      <c r="N14" s="151"/>
      <c r="O14" s="151"/>
      <c r="P14" s="151"/>
      <c r="Q14" s="151"/>
      <c r="R14" s="151"/>
      <c r="S14" s="151"/>
      <c r="T14" s="151"/>
      <c r="U14" s="151"/>
    </row>
    <row r="15" spans="2:21" ht="16.5">
      <c r="B15" s="141">
        <v>0.45</v>
      </c>
      <c r="C15" s="139">
        <v>941</v>
      </c>
      <c r="D15" s="139">
        <v>941</v>
      </c>
      <c r="E15" s="213">
        <f>COUNTIF('CSJ RentRoll'!$Y$10:$Y$721,'Reference Data 2'!B15)</f>
        <v>0</v>
      </c>
      <c r="F15" s="210">
        <f>COUNTIF('CSJ RentRoll'!$AM$10:$AM$721,'Reference Data 2'!G15)</f>
        <v>0</v>
      </c>
      <c r="G15" s="252">
        <v>0.45</v>
      </c>
      <c r="H15" s="253">
        <v>3.1</v>
      </c>
      <c r="I15" s="210">
        <f>COUNTIF('CSJ RentRoll'!$AN$10:$AN$721,H15)</f>
        <v>0</v>
      </c>
      <c r="K15" s="151"/>
      <c r="L15" s="151"/>
      <c r="M15" s="151"/>
      <c r="N15" s="151"/>
      <c r="O15" s="151"/>
      <c r="P15" s="151"/>
      <c r="Q15" s="151"/>
      <c r="R15" s="151"/>
      <c r="S15" s="151"/>
      <c r="T15" s="151"/>
      <c r="U15" s="151"/>
    </row>
    <row r="16" spans="2:21" ht="16.5">
      <c r="B16" s="141">
        <v>0.5</v>
      </c>
      <c r="C16" s="139">
        <v>1045</v>
      </c>
      <c r="D16" s="139">
        <v>1045</v>
      </c>
      <c r="E16" s="213">
        <f>COUNTIF('CSJ RentRoll'!$Y$10:$Y$721,'Reference Data 2'!B16)</f>
        <v>0</v>
      </c>
      <c r="F16" s="210">
        <f>COUNTIF('CSJ RentRoll'!$AM$10:$AM$721,'Reference Data 2'!G16)</f>
        <v>0</v>
      </c>
      <c r="G16" s="252">
        <v>0.5</v>
      </c>
      <c r="H16" s="253">
        <v>3.2</v>
      </c>
      <c r="I16" s="210">
        <f>COUNTIF('CSJ RentRoll'!$AN$10:$AN$721,H16)</f>
        <v>0</v>
      </c>
      <c r="K16" s="151"/>
      <c r="L16" s="151"/>
      <c r="M16" s="151"/>
      <c r="N16" s="151"/>
      <c r="O16" s="151"/>
      <c r="P16" s="151"/>
      <c r="Q16" s="151"/>
      <c r="R16" s="151"/>
      <c r="S16" s="151"/>
      <c r="T16" s="151"/>
      <c r="U16" s="151"/>
    </row>
    <row r="17" spans="2:21" ht="16.5">
      <c r="B17" s="141">
        <v>0.55000000000000004</v>
      </c>
      <c r="C17" s="139">
        <v>1150</v>
      </c>
      <c r="D17" s="139">
        <v>1150</v>
      </c>
      <c r="E17" s="213">
        <f>COUNTIF('CSJ RentRoll'!$Y$10:$Y$721,'Reference Data 2'!B17)</f>
        <v>0</v>
      </c>
      <c r="F17" s="210">
        <f>COUNTIF('CSJ RentRoll'!$AM$10:$AM$721,'Reference Data 2'!G17)</f>
        <v>0</v>
      </c>
      <c r="G17" s="252">
        <v>0.55000000000000004</v>
      </c>
      <c r="H17" s="253">
        <v>4.0999999999999996</v>
      </c>
      <c r="I17" s="210">
        <f>COUNTIF('CSJ RentRoll'!$AN$10:$AN$721,H17)</f>
        <v>0</v>
      </c>
      <c r="K17" s="151"/>
      <c r="L17" s="151"/>
      <c r="M17" s="151"/>
      <c r="N17" s="151"/>
      <c r="O17" s="151"/>
      <c r="P17" s="151"/>
      <c r="Q17" s="151"/>
      <c r="R17" s="151"/>
      <c r="S17" s="151"/>
      <c r="T17" s="151"/>
      <c r="U17" s="151"/>
    </row>
    <row r="18" spans="2:21" ht="16.5">
      <c r="B18" s="141">
        <v>0.6</v>
      </c>
      <c r="C18" s="139">
        <v>1254</v>
      </c>
      <c r="D18" s="139">
        <v>1254</v>
      </c>
      <c r="E18" s="213">
        <f>COUNTIF('CSJ RentRoll'!$Y$10:$Y$721,'Reference Data 2'!B18)</f>
        <v>0</v>
      </c>
      <c r="F18" s="210">
        <f>COUNTIF('CSJ RentRoll'!$AM$10:$AM$721,'Reference Data 2'!G18)</f>
        <v>0</v>
      </c>
      <c r="G18" s="252">
        <v>0.6</v>
      </c>
      <c r="H18" s="253">
        <v>4.2</v>
      </c>
      <c r="I18" s="210">
        <f>COUNTIF('CSJ RentRoll'!$AN$10:$AN$721,H18)</f>
        <v>0</v>
      </c>
      <c r="K18" s="151"/>
      <c r="L18" s="151"/>
      <c r="M18" s="151"/>
      <c r="N18" s="151"/>
      <c r="O18" s="151"/>
      <c r="P18" s="151"/>
      <c r="Q18" s="151"/>
      <c r="R18" s="151"/>
      <c r="S18" s="151"/>
      <c r="T18" s="151"/>
      <c r="U18" s="151"/>
    </row>
    <row r="19" spans="2:21" ht="16.5">
      <c r="B19" s="141">
        <v>0.8</v>
      </c>
      <c r="C19" s="139">
        <v>1485</v>
      </c>
      <c r="D19" s="139">
        <v>1485</v>
      </c>
      <c r="E19" s="213">
        <f>COUNTIF('CSJ RentRoll'!$Y$10:$Y$721,'Reference Data 2'!B19)</f>
        <v>0</v>
      </c>
      <c r="F19" s="210">
        <f>COUNTIF('CSJ RentRoll'!$AM$10:$AM$721,'Reference Data 2'!G19)</f>
        <v>0</v>
      </c>
      <c r="G19" s="141">
        <v>0.8</v>
      </c>
      <c r="K19" s="471"/>
      <c r="L19" s="151"/>
      <c r="M19" s="151"/>
      <c r="N19" s="151"/>
      <c r="O19" s="151"/>
      <c r="P19" s="151"/>
      <c r="Q19" s="151"/>
      <c r="R19" s="151"/>
      <c r="S19" s="151"/>
      <c r="T19" s="151"/>
      <c r="U19" s="151"/>
    </row>
    <row r="20" spans="2:21" ht="16.5">
      <c r="B20" s="141">
        <v>1.1100000000000001</v>
      </c>
      <c r="C20" s="139">
        <v>2493</v>
      </c>
      <c r="D20" s="212">
        <v>2337</v>
      </c>
      <c r="E20" s="213">
        <f>COUNTIF('CSJ RentRoll'!$Y$10:$Y$721,'Reference Data 2'!B20)</f>
        <v>0</v>
      </c>
      <c r="F20" s="210">
        <f>COUNTIF('CSJ RentRoll'!$AM$10:$AM$721,'Reference Data 2'!G20)</f>
        <v>0</v>
      </c>
      <c r="G20" s="141">
        <v>1.1100000000000001</v>
      </c>
      <c r="K20" s="471"/>
      <c r="L20" s="151"/>
      <c r="M20" s="151"/>
      <c r="N20" s="151"/>
      <c r="O20" s="151"/>
      <c r="P20" s="151"/>
      <c r="Q20" s="151"/>
      <c r="R20" s="151"/>
      <c r="S20" s="151"/>
      <c r="T20" s="151"/>
      <c r="U20" s="151"/>
    </row>
    <row r="21" spans="2:21" ht="16.5">
      <c r="B21" s="141">
        <v>1.1200000000000001</v>
      </c>
      <c r="C21" s="139">
        <v>2719</v>
      </c>
      <c r="D21" s="212">
        <v>2549</v>
      </c>
      <c r="E21" s="213">
        <f>COUNTIF('CSJ RentRoll'!$Y$10:$Y$721,'Reference Data 2'!B21)</f>
        <v>0</v>
      </c>
      <c r="F21" s="210">
        <f>COUNTIF('CSJ RentRoll'!$AM$10:$AM$721,'Reference Data 2'!G21)</f>
        <v>0</v>
      </c>
      <c r="G21" s="141">
        <v>1.1200000000000001</v>
      </c>
      <c r="K21" s="471"/>
      <c r="L21" s="151"/>
      <c r="M21" s="151"/>
      <c r="N21" s="151"/>
      <c r="O21" s="151"/>
      <c r="P21" s="151"/>
      <c r="Q21" s="151"/>
      <c r="R21" s="151"/>
      <c r="S21" s="151"/>
      <c r="T21" s="151"/>
      <c r="U21" s="151"/>
    </row>
    <row r="22" spans="2:21" ht="16.5">
      <c r="B22" s="141">
        <v>1.1499999999999999</v>
      </c>
      <c r="C22" s="139">
        <v>359</v>
      </c>
      <c r="D22" s="211">
        <v>336</v>
      </c>
      <c r="E22" s="213">
        <f>COUNTIF('CSJ RentRoll'!$Y$10:$Y$721,'Reference Data 2'!B22)</f>
        <v>0</v>
      </c>
      <c r="F22" s="210">
        <f>COUNTIF('CSJ RentRoll'!$AM$10:$AM$721,'Reference Data 2'!G22)</f>
        <v>0</v>
      </c>
      <c r="G22" s="141">
        <v>1.1499999999999999</v>
      </c>
      <c r="K22" s="471"/>
      <c r="L22" s="151"/>
      <c r="M22" s="151"/>
      <c r="N22" s="151"/>
      <c r="O22" s="151"/>
      <c r="P22" s="151"/>
      <c r="Q22" s="151"/>
      <c r="R22" s="151"/>
      <c r="S22" s="151"/>
      <c r="T22" s="151"/>
      <c r="U22" s="151"/>
    </row>
    <row r="23" spans="2:21" ht="16.5">
      <c r="B23" s="141">
        <v>1.2</v>
      </c>
      <c r="C23" s="139">
        <v>478</v>
      </c>
      <c r="D23" s="211">
        <v>448</v>
      </c>
      <c r="E23" s="213">
        <f>COUNTIF('CSJ RentRoll'!$Y$10:$Y$721,'Reference Data 2'!B23)</f>
        <v>0</v>
      </c>
      <c r="F23" s="210">
        <f>COUNTIF('CSJ RentRoll'!$AM$10:$AM$721,'Reference Data 2'!G23)</f>
        <v>0</v>
      </c>
      <c r="G23" s="141">
        <v>1.2</v>
      </c>
      <c r="K23" s="471"/>
      <c r="L23" s="151"/>
      <c r="M23" s="151"/>
      <c r="N23" s="151"/>
      <c r="O23" s="151"/>
      <c r="P23" s="151"/>
      <c r="Q23" s="151"/>
      <c r="R23" s="151"/>
      <c r="S23" s="151"/>
      <c r="T23" s="151"/>
      <c r="U23" s="151"/>
    </row>
    <row r="24" spans="2:21" ht="16.5">
      <c r="B24" s="141">
        <v>1.25</v>
      </c>
      <c r="C24" s="139">
        <v>598</v>
      </c>
      <c r="D24" s="212">
        <v>560</v>
      </c>
      <c r="E24" s="213">
        <f>COUNTIF('CSJ RentRoll'!$Y$10:$Y$721,'Reference Data 2'!B24)</f>
        <v>0</v>
      </c>
      <c r="F24" s="210">
        <f>COUNTIF('CSJ RentRoll'!$AM$10:$AM$721,'Reference Data 2'!G24)</f>
        <v>0</v>
      </c>
      <c r="G24" s="141">
        <v>1.25</v>
      </c>
      <c r="K24" s="471"/>
      <c r="L24" s="151"/>
      <c r="M24" s="151"/>
      <c r="N24" s="151"/>
      <c r="O24" s="151"/>
      <c r="P24" s="151"/>
      <c r="Q24" s="151"/>
      <c r="R24" s="151"/>
      <c r="S24" s="151"/>
      <c r="T24" s="151"/>
      <c r="U24" s="151"/>
    </row>
    <row r="25" spans="2:21" ht="16.5">
      <c r="B25" s="141">
        <v>1.3</v>
      </c>
      <c r="C25" s="139">
        <v>716</v>
      </c>
      <c r="D25" s="212">
        <v>672</v>
      </c>
      <c r="E25" s="213">
        <f>COUNTIF('CSJ RentRoll'!$Y$10:$Y$721,'Reference Data 2'!B25)</f>
        <v>0</v>
      </c>
      <c r="F25" s="210">
        <f>COUNTIF('CSJ RentRoll'!$AM$10:$AM$721,'Reference Data 2'!G25)</f>
        <v>0</v>
      </c>
      <c r="G25" s="141">
        <v>1.3</v>
      </c>
      <c r="K25" s="471"/>
      <c r="L25" s="151"/>
      <c r="M25" s="151"/>
      <c r="N25" s="151"/>
      <c r="O25" s="151"/>
      <c r="P25" s="151"/>
      <c r="Q25" s="151"/>
      <c r="R25" s="151"/>
      <c r="S25" s="151"/>
      <c r="T25" s="151"/>
      <c r="U25" s="151"/>
    </row>
    <row r="26" spans="2:21" ht="16.5">
      <c r="B26" s="141">
        <v>1.35</v>
      </c>
      <c r="C26" s="139">
        <v>837</v>
      </c>
      <c r="D26" s="212">
        <v>784</v>
      </c>
      <c r="E26" s="213">
        <f>COUNTIF('CSJ RentRoll'!$Y$10:$Y$721,'Reference Data 2'!B26)</f>
        <v>0</v>
      </c>
      <c r="F26" s="210">
        <f>COUNTIF('CSJ RentRoll'!$AM$10:$AM$721,'Reference Data 2'!G26)</f>
        <v>0</v>
      </c>
      <c r="G26" s="141">
        <v>1.35</v>
      </c>
      <c r="K26" s="471"/>
      <c r="L26" s="151"/>
      <c r="M26" s="151"/>
      <c r="N26" s="151"/>
      <c r="O26" s="151"/>
      <c r="P26" s="151"/>
      <c r="Q26" s="151"/>
      <c r="R26" s="151"/>
      <c r="S26" s="151"/>
      <c r="T26" s="151"/>
      <c r="U26" s="151"/>
    </row>
    <row r="27" spans="2:21" ht="16.5">
      <c r="B27" s="141">
        <v>1.4</v>
      </c>
      <c r="C27" s="139">
        <v>956</v>
      </c>
      <c r="D27" s="212">
        <v>896</v>
      </c>
      <c r="E27" s="213">
        <f>COUNTIF('CSJ RentRoll'!$Y$10:$Y$721,'Reference Data 2'!B27)</f>
        <v>0</v>
      </c>
      <c r="F27" s="210">
        <f>COUNTIF('CSJ RentRoll'!$AM$10:$AM$721,'Reference Data 2'!G27)</f>
        <v>0</v>
      </c>
      <c r="G27" s="141">
        <v>1.4</v>
      </c>
      <c r="K27" s="471"/>
      <c r="L27" s="151"/>
      <c r="M27" s="151"/>
      <c r="N27" s="151"/>
      <c r="O27" s="151"/>
      <c r="P27" s="151"/>
      <c r="Q27" s="151"/>
      <c r="R27" s="151"/>
      <c r="S27" s="151"/>
      <c r="T27" s="151"/>
      <c r="U27" s="151"/>
    </row>
    <row r="28" spans="2:21" ht="16.5">
      <c r="B28" s="141">
        <v>1.45</v>
      </c>
      <c r="C28" s="139">
        <v>1076</v>
      </c>
      <c r="D28" s="212">
        <v>1008</v>
      </c>
      <c r="E28" s="213">
        <f>COUNTIF('CSJ RentRoll'!$Y$10:$Y$721,'Reference Data 2'!B28)</f>
        <v>0</v>
      </c>
      <c r="F28" s="210">
        <f>COUNTIF('CSJ RentRoll'!$AM$10:$AM$721,'Reference Data 2'!G28)</f>
        <v>0</v>
      </c>
      <c r="G28" s="141">
        <v>1.45</v>
      </c>
      <c r="K28" s="471"/>
      <c r="L28" s="151"/>
      <c r="M28" s="151"/>
      <c r="N28" s="151"/>
      <c r="O28" s="151"/>
      <c r="P28" s="151"/>
      <c r="Q28" s="151"/>
      <c r="R28" s="151"/>
      <c r="S28" s="151"/>
      <c r="T28" s="151"/>
      <c r="U28" s="151"/>
    </row>
    <row r="29" spans="2:21" ht="16.5">
      <c r="B29" s="141">
        <v>1.5</v>
      </c>
      <c r="C29" s="139">
        <v>1195</v>
      </c>
      <c r="D29" s="212">
        <v>1120</v>
      </c>
      <c r="E29" s="213">
        <f>COUNTIF('CSJ RentRoll'!$Y$10:$Y$721,'Reference Data 2'!B29)</f>
        <v>0</v>
      </c>
      <c r="F29" s="210">
        <f>COUNTIF('CSJ RentRoll'!$AM$10:$AM$721,'Reference Data 2'!G29)</f>
        <v>0</v>
      </c>
      <c r="G29" s="141">
        <v>1.5</v>
      </c>
      <c r="K29" s="471"/>
      <c r="L29" s="151"/>
      <c r="M29" s="151"/>
      <c r="N29" s="151"/>
      <c r="O29" s="151"/>
      <c r="P29" s="151"/>
      <c r="Q29" s="151"/>
      <c r="R29" s="151"/>
      <c r="S29" s="151"/>
      <c r="T29" s="151"/>
      <c r="U29" s="151"/>
    </row>
    <row r="30" spans="2:21" ht="16.5">
      <c r="B30" s="141">
        <v>1.55</v>
      </c>
      <c r="C30" s="139">
        <v>1315</v>
      </c>
      <c r="D30" s="212">
        <v>1232</v>
      </c>
      <c r="E30" s="213">
        <f>COUNTIF('CSJ RentRoll'!$Y$10:$Y$721,'Reference Data 2'!B30)</f>
        <v>0</v>
      </c>
      <c r="F30" s="210">
        <f>COUNTIF('CSJ RentRoll'!$AM$10:$AM$721,'Reference Data 2'!G30)</f>
        <v>0</v>
      </c>
      <c r="G30" s="141">
        <v>1.55</v>
      </c>
    </row>
    <row r="31" spans="2:21" ht="16.5">
      <c r="B31" s="141">
        <v>1.6</v>
      </c>
      <c r="C31" s="139">
        <v>1434</v>
      </c>
      <c r="D31" s="212">
        <v>1344</v>
      </c>
      <c r="E31" s="213">
        <f>COUNTIF('CSJ RentRoll'!$Y$10:$Y$721,'Reference Data 2'!B31)</f>
        <v>0</v>
      </c>
      <c r="F31" s="210">
        <f>COUNTIF('CSJ RentRoll'!$AM$10:$AM$721,'Reference Data 2'!G31)</f>
        <v>0</v>
      </c>
      <c r="G31" s="141">
        <v>1.6</v>
      </c>
    </row>
    <row r="32" spans="2:21" ht="16.5">
      <c r="B32" s="141">
        <v>1.8</v>
      </c>
      <c r="C32" s="139">
        <v>1697.4999999999998</v>
      </c>
      <c r="D32" s="212">
        <v>1591</v>
      </c>
      <c r="E32" s="213">
        <f>COUNTIF('CSJ RentRoll'!$Y$10:$Y$721,'Reference Data 2'!B32)</f>
        <v>0</v>
      </c>
      <c r="F32" s="210">
        <f>COUNTIF('CSJ RentRoll'!$AM$10:$AM$721,'Reference Data 2'!G32)</f>
        <v>0</v>
      </c>
      <c r="G32" s="141">
        <v>1.8</v>
      </c>
    </row>
    <row r="33" spans="2:7" ht="16.5">
      <c r="B33" s="141">
        <v>2.11</v>
      </c>
      <c r="C33" s="139">
        <v>2804</v>
      </c>
      <c r="D33" s="212">
        <v>2804</v>
      </c>
      <c r="E33" s="213">
        <f>COUNTIF('CSJ RentRoll'!$Y$10:$Y$721,'Reference Data 2'!B33)</f>
        <v>0</v>
      </c>
      <c r="F33" s="210">
        <f>COUNTIF('CSJ RentRoll'!$AM$10:$AM$721,'Reference Data 2'!G33)</f>
        <v>0</v>
      </c>
      <c r="G33" s="141">
        <v>2.11</v>
      </c>
    </row>
    <row r="34" spans="2:7" ht="16.5">
      <c r="B34" s="141">
        <v>2.12</v>
      </c>
      <c r="C34" s="139">
        <v>3059</v>
      </c>
      <c r="D34" s="139">
        <v>3059</v>
      </c>
      <c r="E34" s="213">
        <f>COUNTIF('CSJ RentRoll'!$Y$10:$Y$721,'Reference Data 2'!B34)</f>
        <v>0</v>
      </c>
      <c r="F34" s="210">
        <f>COUNTIF('CSJ RentRoll'!$AM$10:$AM$721,'Reference Data 2'!G34)</f>
        <v>0</v>
      </c>
      <c r="G34" s="141">
        <v>2.12</v>
      </c>
    </row>
    <row r="35" spans="2:7" ht="16.5">
      <c r="B35" s="141">
        <v>2.15</v>
      </c>
      <c r="C35" s="139">
        <v>403</v>
      </c>
      <c r="D35" s="139">
        <v>403</v>
      </c>
      <c r="E35" s="213">
        <f>COUNTIF('CSJ RentRoll'!$Y$10:$Y$721,'Reference Data 2'!B35)</f>
        <v>0</v>
      </c>
      <c r="F35" s="210">
        <f>COUNTIF('CSJ RentRoll'!$AM$10:$AM$721,'Reference Data 2'!G35)</f>
        <v>0</v>
      </c>
      <c r="G35" s="141">
        <v>2.15</v>
      </c>
    </row>
    <row r="36" spans="2:7" ht="16.5">
      <c r="B36" s="141">
        <v>2.2000000000000002</v>
      </c>
      <c r="C36" s="139">
        <v>538</v>
      </c>
      <c r="D36" s="139">
        <v>538</v>
      </c>
      <c r="E36" s="213">
        <f>COUNTIF('CSJ RentRoll'!$Y$10:$Y$721,'Reference Data 2'!B36)</f>
        <v>0</v>
      </c>
      <c r="F36" s="210">
        <f>COUNTIF('CSJ RentRoll'!$AM$10:$AM$721,'Reference Data 2'!G36)</f>
        <v>0</v>
      </c>
      <c r="G36" s="141">
        <v>2.2000000000000002</v>
      </c>
    </row>
    <row r="37" spans="2:7" ht="16.5">
      <c r="B37" s="141">
        <v>2.25</v>
      </c>
      <c r="C37" s="139">
        <v>672</v>
      </c>
      <c r="D37" s="139">
        <v>672</v>
      </c>
      <c r="E37" s="213">
        <f>COUNTIF('CSJ RentRoll'!$Y$10:$Y$721,'Reference Data 2'!B37)</f>
        <v>0</v>
      </c>
      <c r="F37" s="210">
        <f>COUNTIF('CSJ RentRoll'!$AM$10:$AM$721,'Reference Data 2'!G37)</f>
        <v>0</v>
      </c>
      <c r="G37" s="141">
        <v>2.25</v>
      </c>
    </row>
    <row r="38" spans="2:7" ht="16.5">
      <c r="B38" s="141">
        <v>2.2999999999999998</v>
      </c>
      <c r="C38" s="139">
        <v>806</v>
      </c>
      <c r="D38" s="139">
        <v>806</v>
      </c>
      <c r="E38" s="213">
        <f>COUNTIF('CSJ RentRoll'!$Y$10:$Y$721,'Reference Data 2'!B38)</f>
        <v>0</v>
      </c>
      <c r="F38" s="210">
        <f>COUNTIF('CSJ RentRoll'!$AM$10:$AM$721,'Reference Data 2'!G38)</f>
        <v>0</v>
      </c>
      <c r="G38" s="141">
        <v>2.2999999999999998</v>
      </c>
    </row>
    <row r="39" spans="2:7" ht="16.5">
      <c r="B39" s="141">
        <v>2.35</v>
      </c>
      <c r="C39" s="139">
        <v>941</v>
      </c>
      <c r="D39" s="139">
        <v>941</v>
      </c>
      <c r="E39" s="213">
        <f>COUNTIF('CSJ RentRoll'!$Y$10:$Y$721,'Reference Data 2'!B39)</f>
        <v>0</v>
      </c>
      <c r="F39" s="210">
        <f>COUNTIF('CSJ RentRoll'!$AM$10:$AM$721,'Reference Data 2'!G39)</f>
        <v>0</v>
      </c>
      <c r="G39" s="141">
        <v>2.35</v>
      </c>
    </row>
    <row r="40" spans="2:7" ht="16.5">
      <c r="B40" s="141">
        <v>2.4</v>
      </c>
      <c r="C40" s="139">
        <v>1075</v>
      </c>
      <c r="D40" s="139">
        <v>1075</v>
      </c>
      <c r="E40" s="213">
        <f>COUNTIF('CSJ RentRoll'!$Y$10:$Y$721,'Reference Data 2'!B40)</f>
        <v>0</v>
      </c>
      <c r="F40" s="210">
        <f>COUNTIF('CSJ RentRoll'!$AM$10:$AM$721,'Reference Data 2'!G40)</f>
        <v>0</v>
      </c>
      <c r="G40" s="141">
        <v>2.4</v>
      </c>
    </row>
    <row r="41" spans="2:7" ht="16.5">
      <c r="B41" s="141">
        <v>2.4500000000000002</v>
      </c>
      <c r="C41" s="139">
        <v>1209</v>
      </c>
      <c r="D41" s="139">
        <v>1209</v>
      </c>
      <c r="E41" s="213">
        <f>COUNTIF('CSJ RentRoll'!$Y$10:$Y$721,'Reference Data 2'!B41)</f>
        <v>0</v>
      </c>
      <c r="F41" s="210">
        <f>COUNTIF('CSJ RentRoll'!$AM$10:$AM$721,'Reference Data 2'!G41)</f>
        <v>0</v>
      </c>
      <c r="G41" s="141">
        <v>2.4500000000000002</v>
      </c>
    </row>
    <row r="42" spans="2:7" ht="16.5">
      <c r="B42" s="141">
        <v>2.5</v>
      </c>
      <c r="C42" s="139">
        <v>1344</v>
      </c>
      <c r="D42" s="139">
        <v>1344</v>
      </c>
      <c r="E42" s="213">
        <f>COUNTIF('CSJ RentRoll'!$Y$10:$Y$721,'Reference Data 2'!B42)</f>
        <v>0</v>
      </c>
      <c r="F42" s="210">
        <f>COUNTIF('CSJ RentRoll'!$AM$10:$AM$721,'Reference Data 2'!G42)</f>
        <v>0</v>
      </c>
      <c r="G42" s="141">
        <v>2.5</v>
      </c>
    </row>
    <row r="43" spans="2:7" ht="16.5">
      <c r="B43" s="141">
        <v>2.5499999999999998</v>
      </c>
      <c r="C43" s="139">
        <v>1478</v>
      </c>
      <c r="D43" s="139">
        <v>1478</v>
      </c>
      <c r="E43" s="213">
        <f>COUNTIF('CSJ RentRoll'!$Y$10:$Y$721,'Reference Data 2'!B43)</f>
        <v>0</v>
      </c>
      <c r="F43" s="210">
        <f>COUNTIF('CSJ RentRoll'!$AM$10:$AM$721,'Reference Data 2'!G43)</f>
        <v>0</v>
      </c>
      <c r="G43" s="141">
        <v>2.5499999999999998</v>
      </c>
    </row>
    <row r="44" spans="2:7" ht="16.5">
      <c r="B44" s="141">
        <v>2.6</v>
      </c>
      <c r="C44" s="139">
        <v>1613</v>
      </c>
      <c r="D44" s="139">
        <v>1613</v>
      </c>
      <c r="E44" s="213">
        <f>COUNTIF('CSJ RentRoll'!$Y$10:$Y$721,'Reference Data 2'!B44)</f>
        <v>0</v>
      </c>
      <c r="F44" s="210">
        <f>COUNTIF('CSJ RentRoll'!$AM$10:$AM$721,'Reference Data 2'!G44)</f>
        <v>0</v>
      </c>
      <c r="G44" s="141">
        <v>2.6</v>
      </c>
    </row>
    <row r="45" spans="2:7" ht="16.5">
      <c r="B45" s="141">
        <v>2.8</v>
      </c>
      <c r="C45" s="139">
        <v>1910</v>
      </c>
      <c r="D45" s="139">
        <v>1910</v>
      </c>
      <c r="E45" s="213">
        <f>COUNTIF('CSJ RentRoll'!$Y$10:$Y$721,'Reference Data 2'!B45)</f>
        <v>0</v>
      </c>
      <c r="F45" s="210">
        <f>COUNTIF('CSJ RentRoll'!$AM$10:$AM$721,'Reference Data 2'!G45)</f>
        <v>0</v>
      </c>
      <c r="G45" s="141">
        <v>2.8</v>
      </c>
    </row>
    <row r="46" spans="2:7" ht="16.5">
      <c r="B46" s="141">
        <v>3.11</v>
      </c>
      <c r="C46" s="139">
        <v>3116</v>
      </c>
      <c r="D46" s="212">
        <v>3240</v>
      </c>
      <c r="E46" s="213">
        <f>COUNTIF('CSJ RentRoll'!$Y$10:$Y$721,'Reference Data 2'!B46)</f>
        <v>0</v>
      </c>
      <c r="F46" s="210">
        <f>COUNTIF('CSJ RentRoll'!$AM$10:$AM$721,'Reference Data 2'!G46)</f>
        <v>0</v>
      </c>
      <c r="G46" s="141">
        <v>3.11</v>
      </c>
    </row>
    <row r="47" spans="2:7" ht="16.5">
      <c r="B47" s="141">
        <v>3.12</v>
      </c>
      <c r="C47" s="139">
        <v>3399</v>
      </c>
      <c r="D47" s="212">
        <v>3535</v>
      </c>
      <c r="E47" s="213">
        <f>COUNTIF('CSJ RentRoll'!$Y$10:$Y$721,'Reference Data 2'!B47)</f>
        <v>0</v>
      </c>
      <c r="F47" s="210">
        <f>COUNTIF('CSJ RentRoll'!$AM$10:$AM$721,'Reference Data 2'!G47)</f>
        <v>0</v>
      </c>
      <c r="G47" s="141">
        <v>3.12</v>
      </c>
    </row>
    <row r="48" spans="2:7" ht="16.5">
      <c r="B48" s="141">
        <v>3.15</v>
      </c>
      <c r="C48" s="139">
        <v>448</v>
      </c>
      <c r="D48" s="211">
        <v>466</v>
      </c>
      <c r="E48" s="213">
        <f>COUNTIF('CSJ RentRoll'!$Y$10:$Y$721,'Reference Data 2'!B48)</f>
        <v>0</v>
      </c>
      <c r="F48" s="210">
        <f>COUNTIF('CSJ RentRoll'!$AM$10:$AM$721,'Reference Data 2'!G48)</f>
        <v>0</v>
      </c>
      <c r="G48" s="141">
        <v>3.15</v>
      </c>
    </row>
    <row r="49" spans="2:7" ht="16.5">
      <c r="B49" s="141">
        <v>3.2</v>
      </c>
      <c r="C49" s="139">
        <v>597</v>
      </c>
      <c r="D49" s="211">
        <v>621</v>
      </c>
      <c r="E49" s="213">
        <f>COUNTIF('CSJ RentRoll'!$Y$10:$Y$721,'Reference Data 2'!B49)</f>
        <v>0</v>
      </c>
      <c r="F49" s="210">
        <f>COUNTIF('CSJ RentRoll'!$AM$10:$AM$721,'Reference Data 2'!G49)</f>
        <v>0</v>
      </c>
      <c r="G49" s="141">
        <v>3.2</v>
      </c>
    </row>
    <row r="50" spans="2:7" ht="16.5">
      <c r="B50" s="141">
        <v>3.25</v>
      </c>
      <c r="C50" s="139">
        <v>746</v>
      </c>
      <c r="D50" s="212">
        <v>776</v>
      </c>
      <c r="E50" s="213">
        <f>COUNTIF('CSJ RentRoll'!$Y$10:$Y$721,'Reference Data 2'!B50)</f>
        <v>0</v>
      </c>
      <c r="F50" s="210">
        <f>COUNTIF('CSJ RentRoll'!$AM$10:$AM$721,'Reference Data 2'!G50)</f>
        <v>0</v>
      </c>
      <c r="G50" s="141">
        <v>3.25</v>
      </c>
    </row>
    <row r="51" spans="2:7" ht="16.5">
      <c r="B51" s="141">
        <v>3.3</v>
      </c>
      <c r="C51" s="139">
        <v>895</v>
      </c>
      <c r="D51" s="212">
        <v>931</v>
      </c>
      <c r="E51" s="213">
        <f>COUNTIF('CSJ RentRoll'!$Y$10:$Y$721,'Reference Data 2'!B51)</f>
        <v>0</v>
      </c>
      <c r="F51" s="210">
        <f>COUNTIF('CSJ RentRoll'!$AM$10:$AM$721,'Reference Data 2'!G51)</f>
        <v>0</v>
      </c>
      <c r="G51" s="141">
        <v>3.3</v>
      </c>
    </row>
    <row r="52" spans="2:7" ht="16.5">
      <c r="B52" s="141">
        <v>3.35</v>
      </c>
      <c r="C52" s="139">
        <v>1045</v>
      </c>
      <c r="D52" s="212">
        <v>1087</v>
      </c>
      <c r="E52" s="213">
        <f>COUNTIF('CSJ RentRoll'!$Y$10:$Y$721,'Reference Data 2'!B52)</f>
        <v>0</v>
      </c>
      <c r="F52" s="210">
        <f>COUNTIF('CSJ RentRoll'!$AM$10:$AM$721,'Reference Data 2'!G52)</f>
        <v>0</v>
      </c>
      <c r="G52" s="141">
        <v>3.35</v>
      </c>
    </row>
    <row r="53" spans="2:7" ht="16.5">
      <c r="B53" s="141">
        <v>3.4</v>
      </c>
      <c r="C53" s="139">
        <v>1194</v>
      </c>
      <c r="D53" s="212">
        <v>1242</v>
      </c>
      <c r="E53" s="213">
        <f>COUNTIF('CSJ RentRoll'!$Y$10:$Y$721,'Reference Data 2'!B53)</f>
        <v>0</v>
      </c>
      <c r="F53" s="210">
        <f>COUNTIF('CSJ RentRoll'!$AM$10:$AM$721,'Reference Data 2'!G53)</f>
        <v>0</v>
      </c>
      <c r="G53" s="141">
        <v>3.4</v>
      </c>
    </row>
    <row r="54" spans="2:7" ht="16.5">
      <c r="B54" s="141">
        <v>3.45</v>
      </c>
      <c r="C54" s="139">
        <v>1343</v>
      </c>
      <c r="D54" s="212">
        <v>1397</v>
      </c>
      <c r="E54" s="213">
        <f>COUNTIF('CSJ RentRoll'!$Y$10:$Y$721,'Reference Data 2'!B54)</f>
        <v>0</v>
      </c>
      <c r="F54" s="210">
        <f>COUNTIF('CSJ RentRoll'!$AM$10:$AM$721,'Reference Data 2'!G54)</f>
        <v>0</v>
      </c>
      <c r="G54" s="141">
        <v>3.45</v>
      </c>
    </row>
    <row r="55" spans="2:7" ht="16.5">
      <c r="B55" s="141">
        <v>3.5</v>
      </c>
      <c r="C55" s="139">
        <v>1493</v>
      </c>
      <c r="D55" s="212">
        <v>1553</v>
      </c>
      <c r="E55" s="213">
        <f>COUNTIF('CSJ RentRoll'!$Y$10:$Y$721,'Reference Data 2'!B55)</f>
        <v>0</v>
      </c>
      <c r="F55" s="210">
        <f>COUNTIF('CSJ RentRoll'!$AM$10:$AM$721,'Reference Data 2'!G55)</f>
        <v>0</v>
      </c>
      <c r="G55" s="141">
        <v>3.5</v>
      </c>
    </row>
    <row r="56" spans="2:7" ht="16.5">
      <c r="B56" s="141">
        <v>3.55</v>
      </c>
      <c r="C56" s="139">
        <v>1642</v>
      </c>
      <c r="D56" s="212">
        <v>1708</v>
      </c>
      <c r="E56" s="213">
        <f>COUNTIF('CSJ RentRoll'!$Y$10:$Y$721,'Reference Data 2'!B56)</f>
        <v>0</v>
      </c>
      <c r="F56" s="210">
        <f>COUNTIF('CSJ RentRoll'!$AM$10:$AM$721,'Reference Data 2'!G56)</f>
        <v>0</v>
      </c>
      <c r="G56" s="141">
        <v>3.55</v>
      </c>
    </row>
    <row r="57" spans="2:7" ht="16.5">
      <c r="B57" s="141">
        <v>3.6</v>
      </c>
      <c r="C57" s="139">
        <v>1791</v>
      </c>
      <c r="D57" s="212">
        <v>1863</v>
      </c>
      <c r="E57" s="213">
        <f>COUNTIF('CSJ RentRoll'!$Y$10:$Y$721,'Reference Data 2'!B57)</f>
        <v>0</v>
      </c>
      <c r="F57" s="210">
        <f>COUNTIF('CSJ RentRoll'!$AM$10:$AM$721,'Reference Data 2'!G57)</f>
        <v>0</v>
      </c>
      <c r="G57" s="141">
        <v>3.6</v>
      </c>
    </row>
    <row r="58" spans="2:7" ht="16.5">
      <c r="B58" s="141">
        <v>3.8</v>
      </c>
      <c r="C58" s="139">
        <v>2122.5</v>
      </c>
      <c r="D58" s="212">
        <v>2206.875</v>
      </c>
      <c r="E58" s="213">
        <f>COUNTIF('CSJ RentRoll'!$Y$10:$Y$721,'Reference Data 2'!B58)</f>
        <v>0</v>
      </c>
      <c r="F58" s="210">
        <f>COUNTIF('CSJ RentRoll'!$AM$10:$AM$721,'Reference Data 2'!G58)</f>
        <v>0</v>
      </c>
      <c r="G58" s="141">
        <v>3.8</v>
      </c>
    </row>
    <row r="59" spans="2:7" ht="16.5">
      <c r="B59" s="141">
        <v>4.1100000000000003</v>
      </c>
      <c r="C59" s="139">
        <v>3365</v>
      </c>
      <c r="D59" s="212">
        <v>3615</v>
      </c>
      <c r="E59" s="213">
        <f>COUNTIF('CSJ RentRoll'!$Y$10:$Y$721,'Reference Data 2'!B59)</f>
        <v>0</v>
      </c>
      <c r="F59" s="210">
        <f>COUNTIF('CSJ RentRoll'!$AM$10:$AM$721,'Reference Data 2'!G59)</f>
        <v>0</v>
      </c>
      <c r="G59" s="141">
        <v>4.1100000000000003</v>
      </c>
    </row>
    <row r="60" spans="2:7" ht="16.5">
      <c r="B60" s="141">
        <v>4.12</v>
      </c>
      <c r="C60" s="139">
        <v>3671</v>
      </c>
      <c r="D60" s="212">
        <v>3943</v>
      </c>
      <c r="E60" s="213">
        <f>COUNTIF('CSJ RentRoll'!$Y$10:$Y$721,'Reference Data 2'!B60)</f>
        <v>0</v>
      </c>
      <c r="F60" s="210">
        <f>COUNTIF('CSJ RentRoll'!$AM$10:$AM$721,'Reference Data 2'!G60)</f>
        <v>0</v>
      </c>
      <c r="G60" s="141">
        <v>4.12</v>
      </c>
    </row>
    <row r="61" spans="2:7" ht="16.5">
      <c r="B61" s="141">
        <v>4.1500000000000004</v>
      </c>
      <c r="C61" s="139">
        <v>484</v>
      </c>
      <c r="D61" s="211">
        <v>520</v>
      </c>
      <c r="E61" s="213">
        <f>COUNTIF('CSJ RentRoll'!$Y$10:$Y$721,'Reference Data 2'!B61)</f>
        <v>0</v>
      </c>
      <c r="F61" s="210">
        <f>COUNTIF('CSJ RentRoll'!$AM$10:$AM$721,'Reference Data 2'!G61)</f>
        <v>0</v>
      </c>
      <c r="G61" s="141">
        <v>4.1500000000000004</v>
      </c>
    </row>
    <row r="62" spans="2:7" ht="16.5">
      <c r="B62" s="141">
        <v>4.2</v>
      </c>
      <c r="C62" s="139">
        <v>645</v>
      </c>
      <c r="D62" s="211">
        <v>693</v>
      </c>
      <c r="E62" s="213">
        <f>COUNTIF('CSJ RentRoll'!$Y$10:$Y$721,'Reference Data 2'!B62)</f>
        <v>0</v>
      </c>
      <c r="F62" s="210">
        <f>COUNTIF('CSJ RentRoll'!$AM$10:$AM$721,'Reference Data 2'!G62)</f>
        <v>0</v>
      </c>
      <c r="G62" s="141">
        <v>4.2</v>
      </c>
    </row>
    <row r="63" spans="2:7" ht="16.5">
      <c r="B63" s="141">
        <v>4.25</v>
      </c>
      <c r="C63" s="139">
        <v>806</v>
      </c>
      <c r="D63" s="212">
        <v>866</v>
      </c>
      <c r="E63" s="213">
        <f>COUNTIF('CSJ RentRoll'!$Y$10:$Y$721,'Reference Data 2'!B63)</f>
        <v>0</v>
      </c>
      <c r="F63" s="210">
        <f>COUNTIF('CSJ RentRoll'!$AM$10:$AM$721,'Reference Data 2'!G63)</f>
        <v>0</v>
      </c>
      <c r="G63" s="141">
        <v>4.25</v>
      </c>
    </row>
    <row r="64" spans="2:7" ht="16.5">
      <c r="B64" s="141">
        <v>4.3</v>
      </c>
      <c r="C64" s="139">
        <v>968</v>
      </c>
      <c r="D64" s="212">
        <v>1039</v>
      </c>
      <c r="E64" s="213">
        <f>COUNTIF('CSJ RentRoll'!$Y$10:$Y$721,'Reference Data 2'!B64)</f>
        <v>0</v>
      </c>
      <c r="F64" s="210">
        <f>COUNTIF('CSJ RentRoll'!$AM$10:$AM$721,'Reference Data 2'!G64)</f>
        <v>0</v>
      </c>
      <c r="G64" s="141">
        <v>4.3</v>
      </c>
    </row>
    <row r="65" spans="2:9" ht="16.5">
      <c r="B65" s="141">
        <v>4.3499999999999996</v>
      </c>
      <c r="C65" s="139">
        <v>1129</v>
      </c>
      <c r="D65" s="212">
        <v>1213</v>
      </c>
      <c r="E65" s="213">
        <f>COUNTIF('CSJ RentRoll'!$Y$10:$Y$721,'Reference Data 2'!B65)</f>
        <v>0</v>
      </c>
      <c r="F65" s="210">
        <f>COUNTIF('CSJ RentRoll'!$AM$10:$AM$721,'Reference Data 2'!G65)</f>
        <v>0</v>
      </c>
      <c r="G65" s="141">
        <v>4.3499999999999996</v>
      </c>
    </row>
    <row r="66" spans="2:9" ht="16.5">
      <c r="B66" s="141">
        <v>4.4000000000000004</v>
      </c>
      <c r="C66" s="139">
        <v>1290</v>
      </c>
      <c r="D66" s="212">
        <v>1386</v>
      </c>
      <c r="E66" s="213">
        <f>COUNTIF('CSJ RentRoll'!$Y$10:$Y$721,'Reference Data 2'!B66)</f>
        <v>0</v>
      </c>
      <c r="F66" s="210">
        <f>COUNTIF('CSJ RentRoll'!$AM$10:$AM$721,'Reference Data 2'!G66)</f>
        <v>0</v>
      </c>
      <c r="G66" s="141">
        <v>4.4000000000000004</v>
      </c>
    </row>
    <row r="67" spans="2:9" ht="16.5">
      <c r="B67" s="141">
        <v>4.45</v>
      </c>
      <c r="C67" s="139">
        <v>1451</v>
      </c>
      <c r="D67" s="212">
        <v>1559</v>
      </c>
      <c r="E67" s="213">
        <f>COUNTIF('CSJ RentRoll'!$Y$10:$Y$721,'Reference Data 2'!B67)</f>
        <v>0</v>
      </c>
      <c r="F67" s="210">
        <f>COUNTIF('CSJ RentRoll'!$AM$10:$AM$721,'Reference Data 2'!G67)</f>
        <v>0</v>
      </c>
      <c r="G67" s="141">
        <v>4.45</v>
      </c>
    </row>
    <row r="68" spans="2:9" ht="16.5">
      <c r="B68" s="141">
        <v>4.5</v>
      </c>
      <c r="C68" s="139">
        <v>1613</v>
      </c>
      <c r="D68" s="212">
        <v>1733</v>
      </c>
      <c r="E68" s="213">
        <f>COUNTIF('CSJ RentRoll'!$Y$10:$Y$721,'Reference Data 2'!B68)</f>
        <v>0</v>
      </c>
      <c r="F68" s="210">
        <f>COUNTIF('CSJ RentRoll'!$AM$10:$AM$721,'Reference Data 2'!G68)</f>
        <v>0</v>
      </c>
      <c r="G68" s="141">
        <v>4.5</v>
      </c>
    </row>
    <row r="69" spans="2:9" ht="16.5">
      <c r="B69" s="141">
        <v>4.55</v>
      </c>
      <c r="C69" s="139">
        <v>1774</v>
      </c>
      <c r="D69" s="212">
        <v>1906</v>
      </c>
      <c r="E69" s="213">
        <f>COUNTIF('CSJ RentRoll'!$Y$10:$Y$721,'Reference Data 2'!B69)</f>
        <v>0</v>
      </c>
      <c r="F69" s="210">
        <f>COUNTIF('CSJ RentRoll'!$AM$10:$AM$721,'Reference Data 2'!G69)</f>
        <v>0</v>
      </c>
      <c r="G69" s="141">
        <v>4.55</v>
      </c>
    </row>
    <row r="70" spans="2:9" ht="16.5">
      <c r="B70" s="141">
        <v>4.5999999999999996</v>
      </c>
      <c r="C70" s="139">
        <v>1935</v>
      </c>
      <c r="D70" s="212">
        <v>2079</v>
      </c>
      <c r="E70" s="213">
        <f>COUNTIF('CSJ RentRoll'!$Y$10:$Y$721,'Reference Data 2'!B70)</f>
        <v>0</v>
      </c>
      <c r="F70" s="210">
        <f>COUNTIF('CSJ RentRoll'!$AM$10:$AM$721,'Reference Data 2'!G70)</f>
        <v>0</v>
      </c>
      <c r="G70" s="141">
        <v>4.5999999999999996</v>
      </c>
    </row>
    <row r="71" spans="2:9" ht="16.5">
      <c r="B71" s="141">
        <v>4.8</v>
      </c>
      <c r="C71" s="139">
        <v>2291.25</v>
      </c>
      <c r="D71" s="212">
        <v>2461.2499999999995</v>
      </c>
      <c r="E71" s="213">
        <f>COUNTIF('CSJ RentRoll'!$Y$10:$Y$721,'Reference Data 2'!B71)</f>
        <v>0</v>
      </c>
      <c r="F71" s="210">
        <f>COUNTIF('CSJ RentRoll'!$AM$10:$AM$721,'Reference Data 2'!G71)</f>
        <v>0</v>
      </c>
      <c r="G71" s="141">
        <v>4.8</v>
      </c>
    </row>
    <row r="72" spans="2:9">
      <c r="E72" s="213">
        <f>SUM(E9:E71)</f>
        <v>0</v>
      </c>
      <c r="F72" s="210">
        <f>SUM(F9:F71)</f>
        <v>0</v>
      </c>
      <c r="I72" s="269">
        <f>SUM(I9:I71)</f>
        <v>0</v>
      </c>
    </row>
    <row r="73" spans="2:9">
      <c r="E73" s="214"/>
    </row>
  </sheetData>
  <sheetProtection password="EE98" sheet="1"/>
  <protectedRanges>
    <protectedRange sqref="F2:I2" name="PropertyName_1"/>
  </protectedRanges>
  <mergeCells count="3">
    <mergeCell ref="C4:D4"/>
    <mergeCell ref="B2:D2"/>
    <mergeCell ref="F2:I2"/>
  </mergeCells>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CSJ RentRoll</vt:lpstr>
      <vt:lpstr>Utility Allowances</vt:lpstr>
      <vt:lpstr>Affordability Requirements</vt:lpstr>
      <vt:lpstr>Vacancy Move In Activity</vt:lpstr>
      <vt:lpstr>Reference Data 1</vt:lpstr>
      <vt:lpstr>Reference Data 2</vt:lpstr>
      <vt:lpstr>'CSJ RentRoll'!IncomeLimits</vt:lpstr>
      <vt:lpstr>'Affordability Requirements'!Print_Area</vt:lpstr>
      <vt:lpstr>'CSJ RentRoll'!Print_Area</vt:lpstr>
      <vt:lpstr>Instructions!Print_Area</vt:lpstr>
      <vt:lpstr>'Reference Data 2'!Print_Area</vt:lpstr>
      <vt:lpstr>'CSJ RentRoll'!Print_Titles</vt:lpstr>
      <vt:lpstr>'CSJ RentRoll'!Print_Titles_MI</vt:lpstr>
      <vt:lpstr>'CSJ RentRoll'!RENTROLL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Rolls</dc:title>
  <dc:creator>Rly</dc:creator>
  <cp:lastModifiedBy>user</cp:lastModifiedBy>
  <cp:lastPrinted>2017-07-07T00:53:15Z</cp:lastPrinted>
  <dcterms:created xsi:type="dcterms:W3CDTF">2006-01-30T19:48:08Z</dcterms:created>
  <dcterms:modified xsi:type="dcterms:W3CDTF">2017-12-21T02:08:39Z</dcterms:modified>
</cp:coreProperties>
</file>